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28" yWindow="-300" windowWidth="11352" windowHeight="10260" tabRatio="700" activeTab="4"/>
  </bookViews>
  <sheets>
    <sheet name="budynki" sheetId="1" r:id="rId1"/>
    <sheet name="elektronika" sheetId="2" r:id="rId2"/>
    <sheet name="auta" sheetId="5" r:id="rId3"/>
    <sheet name="szkody" sheetId="6" r:id="rId4"/>
    <sheet name="środki trwałe" sheetId="7" r:id="rId5"/>
  </sheets>
  <definedNames>
    <definedName name="_xlnm.Print_Area" localSheetId="2">auta!$A$1:$T$39</definedName>
    <definedName name="_xlnm.Print_Area" localSheetId="0">budynki!$B$1:$J$70</definedName>
    <definedName name="_xlnm.Print_Area" localSheetId="1">elektronika!$A$1:$E$239</definedName>
    <definedName name="_xlnm.Print_Area" localSheetId="3">szkody!$A$1:$F$52</definedName>
  </definedNames>
  <calcPr calcId="145621"/>
</workbook>
</file>

<file path=xl/calcChain.xml><?xml version="1.0" encoding="utf-8"?>
<calcChain xmlns="http://schemas.openxmlformats.org/spreadsheetml/2006/main">
  <c r="E11" i="7" l="1"/>
  <c r="D5" i="7"/>
  <c r="D4" i="7"/>
  <c r="D49" i="2"/>
  <c r="E55" i="1"/>
  <c r="E21" i="1"/>
  <c r="D108" i="2" l="1"/>
  <c r="D89" i="2"/>
  <c r="D224" i="2"/>
  <c r="D180" i="2"/>
  <c r="D211" i="2"/>
  <c r="D162" i="2"/>
  <c r="D6" i="7"/>
  <c r="D205" i="2"/>
  <c r="D206" i="2" s="1"/>
  <c r="D136" i="2"/>
  <c r="D150" i="2"/>
  <c r="D58" i="2"/>
  <c r="D56" i="2"/>
  <c r="D53" i="2"/>
  <c r="D71" i="2" s="1"/>
  <c r="D113" i="2"/>
  <c r="XFD113" i="2" s="1"/>
  <c r="D122" i="2"/>
  <c r="D123" i="2" s="1"/>
  <c r="D8" i="7"/>
  <c r="F31" i="1" l="1"/>
  <c r="E31" i="1"/>
  <c r="F28" i="1"/>
  <c r="E25" i="1"/>
  <c r="D11" i="7"/>
  <c r="D196" i="2"/>
  <c r="F25" i="1" l="1"/>
</calcChain>
</file>

<file path=xl/sharedStrings.xml><?xml version="1.0" encoding="utf-8"?>
<sst xmlns="http://schemas.openxmlformats.org/spreadsheetml/2006/main" count="469" uniqueCount="313">
  <si>
    <t>lp.</t>
  </si>
  <si>
    <t>rok budowy</t>
  </si>
  <si>
    <t>wartość (początkowa)</t>
  </si>
  <si>
    <t>nazwa środka trwałego</t>
  </si>
  <si>
    <t>rok produkcji</t>
  </si>
  <si>
    <t>Lp.</t>
  </si>
  <si>
    <t>Marka</t>
  </si>
  <si>
    <t>Nr podw./ nadw.</t>
  </si>
  <si>
    <t>Nr silnika</t>
  </si>
  <si>
    <t>Nr rej.</t>
  </si>
  <si>
    <t>Poj.</t>
  </si>
  <si>
    <t>Rok</t>
  </si>
  <si>
    <t>Od</t>
  </si>
  <si>
    <t>Do</t>
  </si>
  <si>
    <t>lokalizacja (adres)</t>
  </si>
  <si>
    <t>Dane pojazdów</t>
  </si>
  <si>
    <t>Liczba szkód</t>
  </si>
  <si>
    <t>Suma wypłaconych odszkodowań</t>
  </si>
  <si>
    <t>Łącznie</t>
  </si>
  <si>
    <t>1.</t>
  </si>
  <si>
    <t xml:space="preserve">wartość początkowa (księgowa brutto)             </t>
  </si>
  <si>
    <t>Załącznik nr 3</t>
  </si>
  <si>
    <t>Typ, model</t>
  </si>
  <si>
    <t>Ilość miejsc / ładowność</t>
  </si>
  <si>
    <t>Rok prod.</t>
  </si>
  <si>
    <t>Rodzaj pojazdu</t>
  </si>
  <si>
    <t>Jednostka / opis szkód</t>
  </si>
  <si>
    <t>Załącznik nr 4</t>
  </si>
  <si>
    <t>Załącznik nr 2</t>
  </si>
  <si>
    <t>Wykaz sprzętu elektronicznego stacjonarnego</t>
  </si>
  <si>
    <t>nazwa budynku / budowli</t>
  </si>
  <si>
    <t>Informacje o szkodach w ostatnich latach</t>
  </si>
  <si>
    <t xml:space="preserve">Okres ubezpieczenia OC i NW </t>
  </si>
  <si>
    <t xml:space="preserve">Okres ubezpieczenia AC i KR </t>
  </si>
  <si>
    <t>Wykaz sprzętu elektronicznego przenośnego</t>
  </si>
  <si>
    <t>str. 24</t>
  </si>
  <si>
    <t>Wykaz oprogramowania</t>
  </si>
  <si>
    <t>ZABEZPIECZENIA</t>
  </si>
  <si>
    <t>Data ważności badań techniczn.</t>
  </si>
  <si>
    <t>DATA I REJESTRACJI</t>
  </si>
  <si>
    <t>Nazwa jednostki</t>
  </si>
  <si>
    <t>środki trwałe,wyposażenie</t>
  </si>
  <si>
    <t>zbiory biblioteczne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</si>
  <si>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</si>
  <si>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</si>
  <si>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</si>
  <si>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</si>
  <si>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Załącznik nr 1</t>
  </si>
  <si>
    <t>Wykaz budynków i budowli</t>
  </si>
  <si>
    <t>Załącznik nr 5</t>
  </si>
  <si>
    <t>1. Urząd Gminy</t>
  </si>
  <si>
    <t>Łączne</t>
  </si>
  <si>
    <t>Urząd Gminy</t>
  </si>
  <si>
    <t xml:space="preserve">Budynek biurowy Urzędu Gminy </t>
  </si>
  <si>
    <t>Budynek Urzędu Gminy Nowosolna murowany garaże</t>
  </si>
  <si>
    <t xml:space="preserve">Budynek Gminnej Biblioteki Publicznej </t>
  </si>
  <si>
    <t>Budynek Podworski "Gorzelni"</t>
  </si>
  <si>
    <t>Budynek świetlicy w Kalonce</t>
  </si>
  <si>
    <t>Budynek gospodarczy Kalonka 1930</t>
  </si>
  <si>
    <t>Budynek letniskowy w Bogini</t>
  </si>
  <si>
    <t>Lokl mieszkalny nr 2 w budynku nr 41</t>
  </si>
  <si>
    <t>Lokal mieszkalny nr 2 w budynku nr 42 w Byszewach</t>
  </si>
  <si>
    <t>Lokal mieszkalny nr 5 w budynku nr 40 w Byszewach</t>
  </si>
  <si>
    <t>Lokal mieszkalny nr 4 w budynku nr 44 w Byszewach</t>
  </si>
  <si>
    <t>2.</t>
  </si>
  <si>
    <t>Szkoła Podstawowa im. Władysława Jagiełły w Stare Skoszewy</t>
  </si>
  <si>
    <t>Budynek kotłowni</t>
  </si>
  <si>
    <t>3.</t>
  </si>
  <si>
    <t>Gimnazjum im. Władysława St. Reymonta w Wiączyń Dolny</t>
  </si>
  <si>
    <t>Budynek szkoły</t>
  </si>
  <si>
    <t>4.</t>
  </si>
  <si>
    <t>Szkoła Podstawowa im. Marii Konopnickiej w Lipinach</t>
  </si>
  <si>
    <t>Budynek szkolny</t>
  </si>
  <si>
    <t>5.</t>
  </si>
  <si>
    <t>Zakład Gospodarki Komunalnej Gminy Nowosolna</t>
  </si>
  <si>
    <t>Hydrofornia Byszewy</t>
  </si>
  <si>
    <t>Hydrofornia Byszewy ogrodzenie</t>
  </si>
  <si>
    <t>Hydrofornia Dąbrowa</t>
  </si>
  <si>
    <t>Hydrofornia Dąbrowa ogrodzenie</t>
  </si>
  <si>
    <t>Hydrofornia Dobieszków</t>
  </si>
  <si>
    <t>Hydrofornia Dobieszków ogrodzenie</t>
  </si>
  <si>
    <t>Hydrofornia Natolin</t>
  </si>
  <si>
    <t>Hydrofornia Natolin ogrodzenie</t>
  </si>
  <si>
    <t>Hydrofornia Teolin</t>
  </si>
  <si>
    <t>Hydrofornia Teolin ogrodzenie</t>
  </si>
  <si>
    <t>Hydrofornia Wiączyń ogrodzenie</t>
  </si>
  <si>
    <t>Osadniki Dobieszków</t>
  </si>
  <si>
    <t>Osadniki Natolin</t>
  </si>
  <si>
    <t>Osadniki Teolin</t>
  </si>
  <si>
    <t>Osadniki Wiączyń</t>
  </si>
  <si>
    <t>Osadniki Dąbrowa</t>
  </si>
  <si>
    <t>Osadniki Byszewy</t>
  </si>
  <si>
    <t>Volkswagen</t>
  </si>
  <si>
    <t>Transporter</t>
  </si>
  <si>
    <t>WV2ZZZ7HZ5X006801</t>
  </si>
  <si>
    <t>EL9764L</t>
  </si>
  <si>
    <t>Autoalarm</t>
  </si>
  <si>
    <t>20.10.2004</t>
  </si>
  <si>
    <t>Mercedes</t>
  </si>
  <si>
    <t>38018114441345</t>
  </si>
  <si>
    <t>EL1017J</t>
  </si>
  <si>
    <t>-</t>
  </si>
  <si>
    <t>1. Urząd Gminy w Nowosolnej</t>
  </si>
  <si>
    <t>2. Szkoła Podstawowa im. Władysława Jagiełły w Stare Skoszewy</t>
  </si>
  <si>
    <t>2007-2012</t>
  </si>
  <si>
    <t>brak</t>
  </si>
  <si>
    <t>3. Gimnazjum im. Władysława St. Reymonta w Wiączyń Dolny</t>
  </si>
  <si>
    <t>4. Szkoła Podstawowa im. Marii Konopnickiej w Lipinach</t>
  </si>
  <si>
    <t>5. Zakład Gospodarki Komunalnej Gminy Nowosolna</t>
  </si>
  <si>
    <t>Ford</t>
  </si>
  <si>
    <t xml:space="preserve">Courier </t>
  </si>
  <si>
    <t>Oczyszczalnia Byszewy</t>
  </si>
  <si>
    <t>Oczyszczalnia Gimnazjum Wiączyń</t>
  </si>
  <si>
    <t>Oczyszczalnia SP Stare Skoszewy</t>
  </si>
  <si>
    <t>Budynke mieszklany Wiączyń Dolny</t>
  </si>
  <si>
    <t>Gimnazjum Wiączyń Dolny- uszkodzenie   i unieruchomienie oczyszczalni ścieków.</t>
  </si>
  <si>
    <t>Urząd Gminy w Nowosolna</t>
  </si>
  <si>
    <t>Gminno-Parkowe Centrum Kultury i Ekologii w Plichtowie gmina Nowosolna</t>
  </si>
  <si>
    <t>Budynek mieszkalny Kalonka 1930</t>
  </si>
  <si>
    <t>X</t>
  </si>
  <si>
    <t>str. 20</t>
  </si>
  <si>
    <t>Gminna Biblioteka Publiczna</t>
  </si>
  <si>
    <t>Ośrodek Pomocy Społecznej Gminy Nowosolna</t>
  </si>
  <si>
    <t>6. Gminna Biblioteka Publiczna</t>
  </si>
  <si>
    <t>7. Ośrodek Pomocy Społecznej Gminy Nowosolna</t>
  </si>
  <si>
    <t>brak danych</t>
  </si>
  <si>
    <t>6.</t>
  </si>
  <si>
    <t>7.</t>
  </si>
  <si>
    <t>gaśnice, monitoring firmy ochroniarskiej, kraty w oknach na parterze, w pracowni komp. drzwi antywłamaniowe</t>
  </si>
  <si>
    <t>Konstrukcja murowana, pokrycie dachowe- blacha</t>
  </si>
  <si>
    <t>Konstrukcja murowna, pokrycie dachowe- blacha, remont w lacha 1999-2002 wymiana okien i dachu, termomodernizacja, wykonanie elewacji zewnętrznej</t>
  </si>
  <si>
    <t>gaśnice</t>
  </si>
  <si>
    <t>Liczba pracowników: 6</t>
  </si>
  <si>
    <t>Liczba pracowników: 30</t>
  </si>
  <si>
    <t>20.10.2013 20.10.2014 20.10.2015</t>
  </si>
  <si>
    <t>19.10.2014 19.10.2015 19.10.2016</t>
  </si>
  <si>
    <t>28.01.2013 28.01.2014 28.01.2015</t>
  </si>
  <si>
    <t>27.01.2014 27.01.2015 27.01.2016</t>
  </si>
  <si>
    <t xml:space="preserve">Konstrukcja murowna, pokrycie dachowe- blacha, </t>
  </si>
  <si>
    <t>Konstrukcja murowna, pokrycie dachowe- blacha</t>
  </si>
  <si>
    <t>Konstrukcja drewniana, pokrycie dachowe- papa</t>
  </si>
  <si>
    <t>Konstrukcja murowana, pokrycie dachowe- papa</t>
  </si>
  <si>
    <t>Konstrukcja murowna, pokrycie dachowe- papa</t>
  </si>
  <si>
    <t>Zestaw komputerowy z oprogr. Vista</t>
  </si>
  <si>
    <t>Monitor Asus</t>
  </si>
  <si>
    <t>Drukarka, urządzenie wielofunkcyjne HP</t>
  </si>
  <si>
    <t>Monitor LCD</t>
  </si>
  <si>
    <t>zestaw komputerowy Intel G850, Windows7 2 szt.</t>
  </si>
  <si>
    <t>Zestaw komputerowy VISTA/7, windows 7, ups</t>
  </si>
  <si>
    <t>Zestaw komputerowy : komputer HLG ARES i3-2100/GT520/500/4/AQA, pamięć ram, Windows 7 Home Premium, klawiatura, Mysz</t>
  </si>
  <si>
    <t>Monitor Samsung SM 923 NW 19</t>
  </si>
  <si>
    <t>Notebook Asus F3SG(MS Windows XP Profesional pl.)</t>
  </si>
  <si>
    <t>Notebook Toshiba L300</t>
  </si>
  <si>
    <t>Drukarka HP COLOR LaserJet CP 2025DN</t>
  </si>
  <si>
    <t>Zestaw komputerowy FSC Esprimo P2540 E7400/ZG</t>
  </si>
  <si>
    <t>Zestaw komputer ESPRIMO P2540 E7400/2G/VBXP</t>
  </si>
  <si>
    <t>NOTEBOOK K.NOT HP 610</t>
  </si>
  <si>
    <t>Jednostka centralna DELL 430L,i 5.750/4G/XPP/3YNBD</t>
  </si>
  <si>
    <t>USB obudowa 3,5”ATA/sata 4WORLD USB 2.0</t>
  </si>
  <si>
    <t>APC BACK -UPS ES 700VA</t>
  </si>
  <si>
    <t>Jednostka centralna FSC ESPRIMO P2560 E 5500/2G/W&amp;/HP</t>
  </si>
  <si>
    <t>Drukarka KYOCERA FS-1300D LASER +USB KABEL</t>
  </si>
  <si>
    <t>LAPTOP MSI CR 610-059PL-15,6 „LED/AMD -M 320</t>
  </si>
  <si>
    <t>Drukarka HP COLOR LASER JET CP 121S</t>
  </si>
  <si>
    <t>Komputer DELL 230ST E&amp;/4G/G310/W7P/3Y NBD</t>
  </si>
  <si>
    <t>Monitor LCD 24”DELL ST 2420L FULLHD 3Y</t>
  </si>
  <si>
    <t>Komputer FSC ESPRIMO P 2560 E&amp;600/4G/</t>
  </si>
  <si>
    <t xml:space="preserve">Drukarka HP LaserJET P 33015DN </t>
  </si>
  <si>
    <t>Zestaw komputerowy 45/SPIS/PN</t>
  </si>
  <si>
    <t>Monitor Prestigio</t>
  </si>
  <si>
    <t xml:space="preserve">Monitor LCD 17”Belinea </t>
  </si>
  <si>
    <t>Komputer TRILINE41</t>
  </si>
  <si>
    <t xml:space="preserve">Komputer TRILINE41 </t>
  </si>
  <si>
    <t>Monitor LCD AOC 21.5”F22+</t>
  </si>
  <si>
    <t xml:space="preserve">Jednostka centralna Fujitsu Esprimo </t>
  </si>
  <si>
    <t>Notebook Toshiba Satelite L650-1NU Core i5 480M</t>
  </si>
  <si>
    <t>Zestaw komputerowy Intel</t>
  </si>
  <si>
    <t>Monitor 22:LG W2220P-BP</t>
  </si>
  <si>
    <t>UPS CyberPower DX 800E-FR</t>
  </si>
  <si>
    <t>Drukarka HP LJ color CP2025DN</t>
  </si>
  <si>
    <t>Skaner HP SJ G4050</t>
  </si>
  <si>
    <t>Notebook Toshiba R8501</t>
  </si>
  <si>
    <t>Projektor Sany o PDG -DXL 100 DLP/XGA/2700</t>
  </si>
  <si>
    <t>Laptop Toshiba L750</t>
  </si>
  <si>
    <t>Komputer DELL Vostro V260MT</t>
  </si>
  <si>
    <t>Monitor BENQ LED 20”GL2040M</t>
  </si>
  <si>
    <t>Zasilacz awaryjny BE700G-CP APC Back ES 700 VA 230V</t>
  </si>
  <si>
    <t>Drukarka laserowa OKI B411d</t>
  </si>
  <si>
    <t xml:space="preserve">Zestaw nagłaśniająco-rejestrujący </t>
  </si>
  <si>
    <t>lata 70-te</t>
  </si>
  <si>
    <t>lata 30-te rem. gen. 2000</t>
  </si>
  <si>
    <t>lata 70-te, rem. lata 90-te</t>
  </si>
  <si>
    <t>gaśnice, alarm</t>
  </si>
  <si>
    <t>system alarmowy oraz monitornig, w sali komp. okna i drzwi przeciwwłamaniowe, hydranty wew. i gaśnice</t>
  </si>
  <si>
    <t>Konstrukcja murowana, pokrycie dachowe w 70% blacha, w 30% papa bitumiczna, 2006 r. modernizacja szkoły</t>
  </si>
  <si>
    <t>Monitor</t>
  </si>
  <si>
    <t>Monitor - 2 szt.</t>
  </si>
  <si>
    <t>Pracownia komputerowa</t>
  </si>
  <si>
    <t>Komputer - 2 szt.</t>
  </si>
  <si>
    <t>zestaw komputerowy - 2 szt.</t>
  </si>
  <si>
    <t>Urządzenie laserowe SAMSUNG</t>
  </si>
  <si>
    <t>Drukarka SAMSUNG</t>
  </si>
  <si>
    <t>Drukarka BROTHER</t>
  </si>
  <si>
    <t>Kopiarka Konica Minolta</t>
  </si>
  <si>
    <t>Kserokopiarka XEROX</t>
  </si>
  <si>
    <t>Wizualizer</t>
  </si>
  <si>
    <t>Rzutnik multimedialny</t>
  </si>
  <si>
    <t>Zestaw multimedialny</t>
  </si>
  <si>
    <t>Telefax Panasonic</t>
  </si>
  <si>
    <t>Centrala telefoniczna</t>
  </si>
  <si>
    <t>System CCTV - Monitoring</t>
  </si>
  <si>
    <t>GPS</t>
  </si>
  <si>
    <t>aparat cyfrowy</t>
  </si>
  <si>
    <t>aparat NIKON</t>
  </si>
  <si>
    <t>notebook</t>
  </si>
  <si>
    <t>komputer przenośny</t>
  </si>
  <si>
    <t>laptop</t>
  </si>
  <si>
    <t>program do biblioteki</t>
  </si>
  <si>
    <t>program "Plan zajęć"</t>
  </si>
  <si>
    <t>program "Dysleksja stop"</t>
  </si>
  <si>
    <t>program "Złoty abonament Optivum"</t>
  </si>
  <si>
    <t>program antywirusowy</t>
  </si>
  <si>
    <t>program do logopedii</t>
  </si>
  <si>
    <t>program do dysleksji</t>
  </si>
  <si>
    <t>Licencja do programu Office 2010 - 5 szt.</t>
  </si>
  <si>
    <t>Liczba pracowników: 32</t>
  </si>
  <si>
    <t>Budynek szkoły, łącznik i sala gimanstyczna, świetlica</t>
  </si>
  <si>
    <t>Telefax laser</t>
  </si>
  <si>
    <t>Drukarka laserowa</t>
  </si>
  <si>
    <t>Telewizor</t>
  </si>
  <si>
    <t>UPS</t>
  </si>
  <si>
    <t xml:space="preserve">Projektor 2 szt. </t>
  </si>
  <si>
    <t>Projektor</t>
  </si>
  <si>
    <t>Urządzenie wielofunkcyjne</t>
  </si>
  <si>
    <t>Monitoring wizyjny</t>
  </si>
  <si>
    <t>Zestaw komputerowy</t>
  </si>
  <si>
    <t>Zestaw komputerowy 2 szt.</t>
  </si>
  <si>
    <t>Mikrofon bezprzewodowy 2 szt.</t>
  </si>
  <si>
    <t>Aparat fotograficzny cyfrowy</t>
  </si>
  <si>
    <t>Radiomagnetofon</t>
  </si>
  <si>
    <t>Kamera cyfrowa</t>
  </si>
  <si>
    <t xml:space="preserve">Notebook </t>
  </si>
  <si>
    <t>Notebook</t>
  </si>
  <si>
    <t>Notebook 12 szt.</t>
  </si>
  <si>
    <t>Licencja Microsoft</t>
  </si>
  <si>
    <t>KSPERSKY- antywirus</t>
  </si>
  <si>
    <t>pracownia komputerowa</t>
  </si>
  <si>
    <t>zestaw komputerowy</t>
  </si>
  <si>
    <t>monitor Benq 19</t>
  </si>
  <si>
    <r>
      <t xml:space="preserve">zestaw komputerowy </t>
    </r>
    <r>
      <rPr>
        <sz val="9"/>
        <rFont val="Arial"/>
        <family val="2"/>
        <charset val="238"/>
      </rPr>
      <t>DC/E 5200/160GB/2GB/OEM Win XP/17"LCD</t>
    </r>
  </si>
  <si>
    <t>zestaw komputerowy G31M-VS2+B1930N</t>
  </si>
  <si>
    <t xml:space="preserve">zestaw komputerowy: monitor LG 18,5"LCD, komp. Pro312MT E5500W7P </t>
  </si>
  <si>
    <t>tablica interaktywna</t>
  </si>
  <si>
    <t>zestaw komputerowy HP Pro 3300MT</t>
  </si>
  <si>
    <t>drukarka CLP-310 color</t>
  </si>
  <si>
    <t>telefax Panasonic</t>
  </si>
  <si>
    <t>centrala talefoniczna Panasonic</t>
  </si>
  <si>
    <t>telewizor LED 37" LG</t>
  </si>
  <si>
    <t>drukarka HP PS Ink</t>
  </si>
  <si>
    <t>laptop Compaq 610 T5870 NX 552 EA + HP Basic Carrying Case</t>
  </si>
  <si>
    <t>laptop Asus K50IJ-SX 148VW7HP</t>
  </si>
  <si>
    <t>zestaw nagłaśniający</t>
  </si>
  <si>
    <t>laptop Toshiba</t>
  </si>
  <si>
    <t>laptop Lenovo</t>
  </si>
  <si>
    <t>laptop DELL</t>
  </si>
  <si>
    <t xml:space="preserve">aparat cyfrowy 8,0-8,9 MPX </t>
  </si>
  <si>
    <t>radio z CD PANASONIC (MP3)</t>
  </si>
  <si>
    <t>projektor Epson</t>
  </si>
  <si>
    <t>projektor Sanyo</t>
  </si>
  <si>
    <t>czytnik kodów paskowych Opticon</t>
  </si>
  <si>
    <t>laptop Lenovo IdeaPad 15,6"</t>
  </si>
  <si>
    <t>notebook Dell /PentiumM/1730MHz/1024MB/3854/Combo/XGA/14,1"</t>
  </si>
  <si>
    <t>SAMSON</t>
  </si>
  <si>
    <t>MOL</t>
  </si>
  <si>
    <t>Windows XP</t>
  </si>
  <si>
    <t>złoty abonament Optivum II</t>
  </si>
  <si>
    <t>złoty abonament Optivum</t>
  </si>
  <si>
    <t>Windows XP Home Pl OEM</t>
  </si>
  <si>
    <t>Office Pro Plus 2007</t>
  </si>
  <si>
    <t>CENZOR</t>
  </si>
  <si>
    <t>ARCAVIR 2009</t>
  </si>
  <si>
    <t>program logopedyczny</t>
  </si>
  <si>
    <t>Uczniowie Optivum Net</t>
  </si>
  <si>
    <t>Hydrofornia Wiączyń Dolny</t>
  </si>
  <si>
    <t>Konstrukcja murowna z cegły, pokrycie dachowe- papa</t>
  </si>
  <si>
    <t>Konstrukcja murowna z pustaka, pokrycie dachowe- papa</t>
  </si>
  <si>
    <t>Konstrukcja murowna z pustaka, pokrycie dachowe- blacha</t>
  </si>
  <si>
    <t>Hydrofornia Lipiny</t>
  </si>
  <si>
    <t>WF03XXBAJ3WM03804</t>
  </si>
  <si>
    <t>EL 6550P</t>
  </si>
  <si>
    <t>samochód ciężarowy</t>
  </si>
  <si>
    <t>18.08.1998</t>
  </si>
  <si>
    <t>18.07.2013</t>
  </si>
  <si>
    <t>06.07.2013 06.07.2014 06.07.2015</t>
  </si>
  <si>
    <t>05.07.2014 05.07.2015 05.07.2016</t>
  </si>
  <si>
    <t>Dąbrowa</t>
  </si>
  <si>
    <t>Mercedes Benz</t>
  </si>
  <si>
    <t>Atego</t>
  </si>
  <si>
    <t>WDB9763741L443580</t>
  </si>
  <si>
    <t>EL 820HT</t>
  </si>
  <si>
    <t>specjalny pożarniczy</t>
  </si>
  <si>
    <t>22.12.2009</t>
  </si>
  <si>
    <t>Wartość</t>
  </si>
  <si>
    <t>Liczba pracowników: 34</t>
  </si>
  <si>
    <t>stacja wodociągowa Dąbrowa</t>
  </si>
  <si>
    <t>Konsola Microsoft Xbox 360 250 GB + kinect</t>
  </si>
  <si>
    <t>WDB9763641L466324</t>
  </si>
  <si>
    <t>ELW 7E99</t>
  </si>
  <si>
    <t>15.07.2010</t>
  </si>
  <si>
    <t>20.07.2013 20.07.2014 20.07.2015</t>
  </si>
  <si>
    <t>19.07.2014 19.07.2015 19.07.2016</t>
  </si>
  <si>
    <t>29.12.2014 29.12.2015 29.12.2016</t>
  </si>
  <si>
    <t>30.12.2013 30.12.2014 30.12.2015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</si>
</sst>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i/>
      <u/>
      <sz val="11"/>
      <name val="Verdana"/>
      <family val="2"/>
      <charset val="238"/>
    </font>
    <font>
      <b/>
      <i/>
      <u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3"/>
      <color indexed="9"/>
      <name val="Verdana"/>
      <family val="2"/>
      <charset val="238"/>
    </font>
    <font>
      <b/>
      <i/>
      <sz val="10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sz val="9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i/>
      <sz val="10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.5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7"/>
      <name val="Verdana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i/>
      <sz val="10"/>
      <name val="Verdana"/>
      <family val="2"/>
      <charset val="238"/>
    </font>
    <font>
      <b/>
      <i/>
      <sz val="10"/>
      <color theme="0"/>
      <name val="Verdana"/>
      <family val="2"/>
      <charset val="238"/>
    </font>
    <font>
      <sz val="10"/>
      <name val="Arial"/>
      <family val="2"/>
      <charset val="238"/>
    </font>
    <font>
      <sz val="10.5"/>
      <name val="Verdana"/>
      <family val="2"/>
      <charset val="238"/>
    </font>
    <font>
      <sz val="7"/>
      <name val="Verdana"/>
      <family val="2"/>
      <charset val="238"/>
    </font>
    <font>
      <sz val="12"/>
      <name val="Verdana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16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8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Fill="1" applyBorder="1" applyAlignment="1">
      <alignment horizontal="right" textRotation="91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3" fillId="0" borderId="0" xfId="0" applyNumberFormat="1" applyFont="1"/>
    <xf numFmtId="165" fontId="3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0" fontId="3" fillId="0" borderId="0" xfId="0" applyFont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164" fontId="14" fillId="5" borderId="1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21" fillId="0" borderId="0" xfId="0" applyFont="1" applyFill="1" applyBorder="1" applyAlignment="1">
      <alignment wrapText="1"/>
    </xf>
    <xf numFmtId="165" fontId="14" fillId="5" borderId="1" xfId="0" applyNumberFormat="1" applyFont="1" applyFill="1" applyBorder="1" applyAlignment="1">
      <alignment horizontal="right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4" fontId="23" fillId="7" borderId="1" xfId="0" applyNumberFormat="1" applyFont="1" applyFill="1" applyBorder="1" applyAlignment="1">
      <alignment horizontal="center" vertical="center" wrapText="1"/>
    </xf>
    <xf numFmtId="44" fontId="23" fillId="7" borderId="1" xfId="0" applyNumberFormat="1" applyFont="1" applyFill="1" applyBorder="1" applyAlignment="1">
      <alignment horizontal="center" vertical="center"/>
    </xf>
    <xf numFmtId="44" fontId="23" fillId="7" borderId="1" xfId="0" applyNumberFormat="1" applyFont="1" applyFill="1" applyBorder="1" applyAlignment="1">
      <alignment vertical="center"/>
    </xf>
    <xf numFmtId="44" fontId="1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right" vertical="center"/>
    </xf>
    <xf numFmtId="0" fontId="26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4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14" fillId="5" borderId="1" xfId="0" applyNumberFormat="1" applyFont="1" applyFill="1" applyBorder="1" applyAlignment="1">
      <alignment horizontal="right" vertical="center" wrapText="1"/>
    </xf>
    <xf numFmtId="2" fontId="2" fillId="6" borderId="1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14" fillId="5" borderId="1" xfId="0" applyNumberFormat="1" applyFont="1" applyFill="1" applyBorder="1" applyAlignment="1">
      <alignment horizontal="right" vertical="center" wrapText="1"/>
    </xf>
    <xf numFmtId="44" fontId="3" fillId="6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1" fillId="0" borderId="0" xfId="0" applyFont="1"/>
    <xf numFmtId="0" fontId="3" fillId="6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44" fontId="3" fillId="6" borderId="1" xfId="0" applyNumberFormat="1" applyFont="1" applyFill="1" applyBorder="1" applyAlignment="1">
      <alignment vertical="center" wrapText="1"/>
    </xf>
    <xf numFmtId="2" fontId="3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44" fontId="3" fillId="0" borderId="0" xfId="0" applyNumberFormat="1" applyFont="1" applyFill="1" applyAlignment="1">
      <alignment horizontal="right" vertical="center"/>
    </xf>
    <xf numFmtId="44" fontId="3" fillId="0" borderId="4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4" fontId="3" fillId="0" borderId="1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64" fontId="2" fillId="0" borderId="0" xfId="0" applyNumberFormat="1" applyFont="1" applyFill="1" applyAlignment="1">
      <alignment horizontal="right" vertical="center"/>
    </xf>
    <xf numFmtId="44" fontId="0" fillId="0" borderId="0" xfId="0" applyNumberFormat="1"/>
    <xf numFmtId="44" fontId="1" fillId="6" borderId="1" xfId="0" applyNumberFormat="1" applyFont="1" applyFill="1" applyBorder="1" applyAlignment="1">
      <alignment horizontal="left" vertical="center"/>
    </xf>
    <xf numFmtId="44" fontId="1" fillId="6" borderId="1" xfId="0" applyNumberFormat="1" applyFont="1" applyFill="1" applyBorder="1" applyAlignment="1">
      <alignment horizontal="left" vertical="center" wrapText="1"/>
    </xf>
    <xf numFmtId="44" fontId="25" fillId="7" borderId="1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44" fontId="3" fillId="6" borderId="3" xfId="0" applyNumberFormat="1" applyFont="1" applyFill="1" applyBorder="1" applyAlignment="1">
      <alignment vertical="center" wrapText="1"/>
    </xf>
    <xf numFmtId="2" fontId="3" fillId="6" borderId="3" xfId="0" applyNumberFormat="1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164" fontId="14" fillId="5" borderId="0" xfId="0" applyNumberFormat="1" applyFont="1" applyFill="1" applyBorder="1" applyAlignment="1">
      <alignment horizontal="right" vertical="center" wrapText="1"/>
    </xf>
    <xf numFmtId="44" fontId="14" fillId="5" borderId="0" xfId="0" applyNumberFormat="1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textRotation="91" wrapText="1"/>
    </xf>
    <xf numFmtId="0" fontId="1" fillId="0" borderId="0" xfId="0" applyFont="1" applyFill="1" applyBorder="1" applyAlignment="1">
      <alignment textRotation="91"/>
    </xf>
    <xf numFmtId="0" fontId="1" fillId="0" borderId="0" xfId="0" applyFont="1" applyFill="1" applyBorder="1" applyAlignment="1">
      <alignment horizontal="left" textRotation="91"/>
    </xf>
    <xf numFmtId="0" fontId="32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164" fontId="20" fillId="0" borderId="1" xfId="0" applyNumberFormat="1" applyFont="1" applyFill="1" applyBorder="1" applyAlignment="1">
      <alignment horizontal="right" vertical="center"/>
    </xf>
    <xf numFmtId="44" fontId="29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horizontal="right" vertical="center" wrapText="1"/>
    </xf>
    <xf numFmtId="44" fontId="30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44" fontId="1" fillId="6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0" fillId="0" borderId="7" xfId="0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2" fontId="0" fillId="0" borderId="7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8" xfId="0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2" fontId="0" fillId="0" borderId="8" xfId="0" applyNumberFormat="1" applyFont="1" applyFill="1" applyBorder="1" applyAlignment="1">
      <alignment vertical="center" wrapText="1"/>
    </xf>
    <xf numFmtId="2" fontId="0" fillId="0" borderId="8" xfId="0" applyNumberForma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vertical="center" wrapText="1"/>
    </xf>
    <xf numFmtId="4" fontId="0" fillId="0" borderId="8" xfId="0" applyNumberFormat="1" applyFont="1" applyFill="1" applyBorder="1" applyAlignment="1">
      <alignment vertical="center" wrapText="1"/>
    </xf>
    <xf numFmtId="4" fontId="0" fillId="0" borderId="16" xfId="0" applyNumberFormat="1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right" vertical="center" wrapText="1"/>
    </xf>
    <xf numFmtId="2" fontId="0" fillId="0" borderId="16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vertical="center" wrapText="1"/>
    </xf>
    <xf numFmtId="44" fontId="15" fillId="5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180"/>
    </xf>
    <xf numFmtId="0" fontId="14" fillId="5" borderId="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left" vertical="center"/>
    </xf>
    <xf numFmtId="0" fontId="27" fillId="5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textRotation="91" wrapText="1"/>
    </xf>
    <xf numFmtId="0" fontId="2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right" textRotation="91" wrapText="1"/>
    </xf>
    <xf numFmtId="44" fontId="5" fillId="0" borderId="0" xfId="0" applyNumberFormat="1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80"/>
  <sheetViews>
    <sheetView topLeftCell="B22" zoomScaleNormal="100" zoomScaleSheetLayoutView="100" workbookViewId="0">
      <selection activeCell="B3" sqref="B3:J3"/>
    </sheetView>
  </sheetViews>
  <sheetFormatPr defaultColWidth="9.109375" defaultRowHeight="12.6" x14ac:dyDescent="0.25"/>
  <cols>
    <col min="1" max="1" width="9.109375" style="7" hidden="1" customWidth="1"/>
    <col min="2" max="2" width="3.88671875" style="106" bestFit="1" customWidth="1"/>
    <col min="3" max="3" width="30.5546875" style="106" customWidth="1"/>
    <col min="4" max="4" width="15.5546875" style="178" customWidth="1"/>
    <col min="5" max="5" width="21" style="107" customWidth="1"/>
    <col min="6" max="6" width="21.109375" style="108" customWidth="1"/>
    <col min="7" max="7" width="19.5546875" style="107" customWidth="1"/>
    <col min="8" max="9" width="32.6640625" style="106" customWidth="1"/>
    <col min="10" max="10" width="36.5546875" style="106" customWidth="1"/>
    <col min="11" max="11" width="13.5546875" style="7" bestFit="1" customWidth="1"/>
    <col min="12" max="12" width="9.109375" style="7"/>
    <col min="13" max="13" width="16.88671875" style="7" bestFit="1" customWidth="1"/>
    <col min="14" max="14" width="15.6640625" style="7" bestFit="1" customWidth="1"/>
    <col min="15" max="16384" width="9.109375" style="7"/>
  </cols>
  <sheetData>
    <row r="1" spans="2:12" x14ac:dyDescent="0.25">
      <c r="I1" s="228" t="s">
        <v>47</v>
      </c>
      <c r="J1" s="228"/>
    </row>
    <row r="2" spans="2:12" x14ac:dyDescent="0.25">
      <c r="I2" s="228" t="s">
        <v>48</v>
      </c>
      <c r="J2" s="228"/>
    </row>
    <row r="3" spans="2:12" ht="40.5" customHeight="1" x14ac:dyDescent="0.25">
      <c r="B3" s="232"/>
      <c r="C3" s="232"/>
      <c r="D3" s="232"/>
      <c r="E3" s="232"/>
      <c r="F3" s="232"/>
      <c r="G3" s="232"/>
      <c r="H3" s="232"/>
      <c r="I3" s="232"/>
      <c r="J3" s="232"/>
      <c r="K3" s="125"/>
      <c r="L3" s="125"/>
    </row>
    <row r="4" spans="2:12" ht="66.75" customHeight="1" x14ac:dyDescent="0.25">
      <c r="B4" s="88" t="s">
        <v>0</v>
      </c>
      <c r="C4" s="88" t="s">
        <v>30</v>
      </c>
      <c r="D4" s="156" t="s">
        <v>1</v>
      </c>
      <c r="E4" s="54" t="s">
        <v>20</v>
      </c>
      <c r="F4" s="214" t="s">
        <v>43</v>
      </c>
      <c r="G4" s="54" t="s">
        <v>44</v>
      </c>
      <c r="H4" s="74" t="s">
        <v>46</v>
      </c>
      <c r="I4" s="74" t="s">
        <v>45</v>
      </c>
      <c r="J4" s="74" t="s">
        <v>14</v>
      </c>
    </row>
    <row r="5" spans="2:12" ht="26.1" customHeight="1" x14ac:dyDescent="0.25">
      <c r="B5" s="76" t="s">
        <v>19</v>
      </c>
      <c r="C5" s="229" t="s">
        <v>116</v>
      </c>
      <c r="D5" s="230"/>
      <c r="E5" s="230"/>
      <c r="F5" s="230"/>
      <c r="G5" s="230"/>
      <c r="H5" s="231"/>
      <c r="I5" s="90"/>
      <c r="J5" s="21" t="s">
        <v>303</v>
      </c>
      <c r="K5" s="81"/>
    </row>
    <row r="6" spans="2:12" ht="26.1" customHeight="1" x14ac:dyDescent="0.25">
      <c r="B6" s="62">
        <v>1</v>
      </c>
      <c r="C6" s="61" t="s">
        <v>53</v>
      </c>
      <c r="D6" s="179" t="s">
        <v>189</v>
      </c>
      <c r="E6" s="99">
        <v>1017314.56</v>
      </c>
      <c r="F6" s="93"/>
      <c r="G6" s="89">
        <v>1101.5999999999999</v>
      </c>
      <c r="H6" s="89" t="s">
        <v>192</v>
      </c>
      <c r="I6" s="105" t="s">
        <v>138</v>
      </c>
      <c r="J6" s="60"/>
    </row>
    <row r="7" spans="2:12" ht="37.799999999999997" x14ac:dyDescent="0.25">
      <c r="B7" s="62">
        <v>2</v>
      </c>
      <c r="C7" s="61" t="s">
        <v>54</v>
      </c>
      <c r="D7" s="180" t="s">
        <v>191</v>
      </c>
      <c r="E7" s="99">
        <v>5875</v>
      </c>
      <c r="F7" s="93"/>
      <c r="G7" s="89">
        <v>16</v>
      </c>
      <c r="H7" s="89" t="s">
        <v>131</v>
      </c>
      <c r="I7" s="105" t="s">
        <v>139</v>
      </c>
      <c r="J7" s="60"/>
    </row>
    <row r="8" spans="2:12" ht="25.2" x14ac:dyDescent="0.25">
      <c r="B8" s="62">
        <v>3</v>
      </c>
      <c r="C8" s="61" t="s">
        <v>55</v>
      </c>
      <c r="D8" s="179" t="s">
        <v>189</v>
      </c>
      <c r="E8" s="99">
        <v>23500</v>
      </c>
      <c r="F8" s="93"/>
      <c r="G8" s="89">
        <v>240</v>
      </c>
      <c r="H8" s="89" t="s">
        <v>192</v>
      </c>
      <c r="I8" s="105" t="s">
        <v>139</v>
      </c>
      <c r="J8" s="60"/>
    </row>
    <row r="9" spans="2:12" ht="37.799999999999997" x14ac:dyDescent="0.25">
      <c r="B9" s="62">
        <v>4</v>
      </c>
      <c r="C9" s="61" t="s">
        <v>56</v>
      </c>
      <c r="D9" s="180" t="s">
        <v>190</v>
      </c>
      <c r="E9" s="99">
        <v>433551.95</v>
      </c>
      <c r="F9" s="93"/>
      <c r="G9" s="89">
        <v>65</v>
      </c>
      <c r="H9" s="89" t="s">
        <v>192</v>
      </c>
      <c r="I9" s="105" t="s">
        <v>139</v>
      </c>
      <c r="J9" s="60"/>
    </row>
    <row r="10" spans="2:12" ht="26.1" customHeight="1" x14ac:dyDescent="0.25">
      <c r="B10" s="62">
        <v>5</v>
      </c>
      <c r="C10" s="61" t="s">
        <v>57</v>
      </c>
      <c r="D10" s="179">
        <v>1930</v>
      </c>
      <c r="E10" s="99">
        <v>4700</v>
      </c>
      <c r="F10" s="93"/>
      <c r="G10" s="89">
        <v>60</v>
      </c>
      <c r="H10" s="89" t="s">
        <v>131</v>
      </c>
      <c r="I10" s="105" t="s">
        <v>140</v>
      </c>
      <c r="J10" s="60"/>
    </row>
    <row r="11" spans="2:12" ht="26.1" customHeight="1" x14ac:dyDescent="0.25">
      <c r="B11" s="62">
        <v>6</v>
      </c>
      <c r="C11" s="61" t="s">
        <v>117</v>
      </c>
      <c r="D11" s="179">
        <v>2010</v>
      </c>
      <c r="E11" s="99">
        <v>2138804.4300000002</v>
      </c>
      <c r="F11" s="93"/>
      <c r="G11" s="89">
        <v>377.74</v>
      </c>
      <c r="H11" s="89" t="s">
        <v>192</v>
      </c>
      <c r="I11" s="105" t="s">
        <v>139</v>
      </c>
      <c r="J11" s="60"/>
    </row>
    <row r="12" spans="2:12" ht="26.1" customHeight="1" x14ac:dyDescent="0.25">
      <c r="B12" s="62">
        <v>7</v>
      </c>
      <c r="C12" s="61" t="s">
        <v>58</v>
      </c>
      <c r="D12" s="179">
        <v>1930</v>
      </c>
      <c r="E12" s="99">
        <v>3525</v>
      </c>
      <c r="F12" s="93"/>
      <c r="G12" s="89">
        <v>30</v>
      </c>
      <c r="H12" s="89" t="s">
        <v>131</v>
      </c>
      <c r="I12" s="105" t="s">
        <v>141</v>
      </c>
      <c r="J12" s="60"/>
    </row>
    <row r="13" spans="2:12" ht="26.1" customHeight="1" x14ac:dyDescent="0.25">
      <c r="B13" s="62">
        <v>8</v>
      </c>
      <c r="C13" s="61" t="s">
        <v>59</v>
      </c>
      <c r="D13" s="179">
        <v>1981</v>
      </c>
      <c r="E13" s="99">
        <v>15600</v>
      </c>
      <c r="F13" s="93"/>
      <c r="G13" s="89">
        <v>27.6</v>
      </c>
      <c r="H13" s="89" t="s">
        <v>131</v>
      </c>
      <c r="I13" s="105" t="s">
        <v>140</v>
      </c>
      <c r="J13" s="60"/>
    </row>
    <row r="14" spans="2:12" ht="26.1" customHeight="1" x14ac:dyDescent="0.25">
      <c r="B14" s="62">
        <v>9</v>
      </c>
      <c r="C14" s="61" t="s">
        <v>118</v>
      </c>
      <c r="D14" s="179">
        <v>1930</v>
      </c>
      <c r="E14" s="99">
        <v>12925</v>
      </c>
      <c r="F14" s="93"/>
      <c r="G14" s="89">
        <v>35</v>
      </c>
      <c r="H14" s="89" t="s">
        <v>131</v>
      </c>
      <c r="I14" s="105" t="s">
        <v>142</v>
      </c>
      <c r="J14" s="60"/>
    </row>
    <row r="15" spans="2:12" ht="26.1" customHeight="1" x14ac:dyDescent="0.25">
      <c r="B15" s="62">
        <v>10</v>
      </c>
      <c r="C15" s="61" t="s">
        <v>114</v>
      </c>
      <c r="D15" s="179">
        <v>1930</v>
      </c>
      <c r="E15" s="99">
        <v>2820</v>
      </c>
      <c r="F15" s="93"/>
      <c r="G15" s="89">
        <v>21</v>
      </c>
      <c r="H15" s="89" t="s">
        <v>131</v>
      </c>
      <c r="I15" s="105" t="s">
        <v>140</v>
      </c>
      <c r="J15" s="60"/>
    </row>
    <row r="16" spans="2:12" ht="26.1" customHeight="1" x14ac:dyDescent="0.25">
      <c r="B16" s="62">
        <v>11</v>
      </c>
      <c r="C16" s="61" t="s">
        <v>60</v>
      </c>
      <c r="D16" s="179" t="s">
        <v>189</v>
      </c>
      <c r="E16" s="99">
        <v>10000</v>
      </c>
      <c r="F16" s="93"/>
      <c r="G16" s="89">
        <v>51.2</v>
      </c>
      <c r="H16" s="89" t="s">
        <v>131</v>
      </c>
      <c r="I16" s="105" t="s">
        <v>142</v>
      </c>
      <c r="J16" s="60"/>
    </row>
    <row r="17" spans="2:14" ht="26.1" customHeight="1" x14ac:dyDescent="0.25">
      <c r="B17" s="62">
        <v>12</v>
      </c>
      <c r="C17" s="61" t="s">
        <v>61</v>
      </c>
      <c r="D17" s="179" t="s">
        <v>189</v>
      </c>
      <c r="E17" s="99">
        <v>5000</v>
      </c>
      <c r="F17" s="93"/>
      <c r="G17" s="89">
        <v>53.7</v>
      </c>
      <c r="H17" s="89" t="s">
        <v>131</v>
      </c>
      <c r="I17" s="105" t="s">
        <v>142</v>
      </c>
      <c r="J17" s="60"/>
    </row>
    <row r="18" spans="2:14" ht="26.1" customHeight="1" x14ac:dyDescent="0.25">
      <c r="B18" s="62">
        <v>13</v>
      </c>
      <c r="C18" s="61" t="s">
        <v>63</v>
      </c>
      <c r="D18" s="179" t="s">
        <v>189</v>
      </c>
      <c r="E18" s="99">
        <v>5000</v>
      </c>
      <c r="F18" s="93"/>
      <c r="G18" s="89">
        <v>50.3</v>
      </c>
      <c r="H18" s="89" t="s">
        <v>131</v>
      </c>
      <c r="I18" s="105" t="s">
        <v>142</v>
      </c>
      <c r="J18" s="60"/>
    </row>
    <row r="19" spans="2:14" ht="26.1" customHeight="1" x14ac:dyDescent="0.25">
      <c r="B19" s="62">
        <v>14</v>
      </c>
      <c r="C19" s="61" t="s">
        <v>62</v>
      </c>
      <c r="D19" s="179" t="s">
        <v>189</v>
      </c>
      <c r="E19" s="99">
        <v>5000</v>
      </c>
      <c r="F19" s="93"/>
      <c r="G19" s="89">
        <v>48.2</v>
      </c>
      <c r="H19" s="89" t="s">
        <v>131</v>
      </c>
      <c r="I19" s="105" t="s">
        <v>142</v>
      </c>
      <c r="J19" s="60"/>
    </row>
    <row r="20" spans="2:14" ht="26.1" customHeight="1" x14ac:dyDescent="0.25">
      <c r="B20" s="62">
        <v>15</v>
      </c>
      <c r="C20" s="61" t="s">
        <v>304</v>
      </c>
      <c r="D20" s="179">
        <v>2008</v>
      </c>
      <c r="E20" s="99">
        <v>469863.64</v>
      </c>
      <c r="F20" s="93"/>
      <c r="G20" s="89">
        <v>33.6</v>
      </c>
      <c r="H20" s="89" t="s">
        <v>131</v>
      </c>
      <c r="I20" s="89"/>
      <c r="J20" s="60" t="s">
        <v>295</v>
      </c>
    </row>
    <row r="21" spans="2:14" ht="17.25" customHeight="1" x14ac:dyDescent="0.25">
      <c r="B21" s="225" t="s">
        <v>18</v>
      </c>
      <c r="C21" s="226"/>
      <c r="D21" s="227"/>
      <c r="E21" s="46">
        <f>SUM(E6:E20)</f>
        <v>4153479.5800000005</v>
      </c>
      <c r="F21" s="91"/>
      <c r="G21" s="46"/>
      <c r="H21" s="47"/>
      <c r="I21" s="47"/>
      <c r="J21" s="45"/>
    </row>
    <row r="22" spans="2:14" ht="17.25" customHeight="1" x14ac:dyDescent="0.25">
      <c r="B22" s="76" t="s">
        <v>64</v>
      </c>
      <c r="C22" s="85" t="s">
        <v>65</v>
      </c>
      <c r="D22" s="181"/>
      <c r="E22" s="86"/>
      <c r="F22" s="109"/>
      <c r="G22" s="86"/>
      <c r="H22" s="87"/>
      <c r="I22" s="87"/>
      <c r="J22" s="21" t="s">
        <v>225</v>
      </c>
      <c r="N22" s="110"/>
    </row>
    <row r="23" spans="2:14" ht="63" x14ac:dyDescent="0.25">
      <c r="B23" s="94">
        <v>1</v>
      </c>
      <c r="C23" s="97" t="s">
        <v>226</v>
      </c>
      <c r="D23" s="182">
        <v>1998</v>
      </c>
      <c r="E23" s="101">
        <v>3408648.61</v>
      </c>
      <c r="F23" s="102"/>
      <c r="G23" s="103">
        <v>1750</v>
      </c>
      <c r="H23" s="97" t="s">
        <v>193</v>
      </c>
      <c r="I23" s="70" t="s">
        <v>194</v>
      </c>
      <c r="J23" s="105"/>
    </row>
    <row r="24" spans="2:14" ht="15.75" customHeight="1" x14ac:dyDescent="0.25">
      <c r="B24" s="94">
        <v>2</v>
      </c>
      <c r="C24" s="97" t="s">
        <v>66</v>
      </c>
      <c r="D24" s="182">
        <v>1998</v>
      </c>
      <c r="E24" s="101">
        <v>14596.72</v>
      </c>
      <c r="F24" s="102"/>
      <c r="G24" s="103">
        <v>21</v>
      </c>
      <c r="H24" s="100"/>
      <c r="I24" s="104"/>
      <c r="J24" s="105"/>
    </row>
    <row r="25" spans="2:14" x14ac:dyDescent="0.25">
      <c r="B25" s="45"/>
      <c r="C25" s="73"/>
      <c r="D25" s="183"/>
      <c r="E25" s="46">
        <f>SUM(E23:E24)</f>
        <v>3423245.33</v>
      </c>
      <c r="F25" s="91">
        <f>SUM(F23:F24)</f>
        <v>0</v>
      </c>
      <c r="G25" s="82"/>
      <c r="H25" s="47"/>
      <c r="I25" s="47"/>
      <c r="J25" s="45"/>
    </row>
    <row r="26" spans="2:14" ht="21.75" customHeight="1" x14ac:dyDescent="0.25">
      <c r="B26" s="76" t="s">
        <v>67</v>
      </c>
      <c r="C26" s="85" t="s">
        <v>68</v>
      </c>
      <c r="D26" s="181"/>
      <c r="E26" s="111"/>
      <c r="F26" s="109"/>
      <c r="G26" s="112"/>
      <c r="H26" s="87"/>
      <c r="I26" s="87"/>
      <c r="J26" s="21" t="s">
        <v>303</v>
      </c>
    </row>
    <row r="27" spans="2:14" ht="25.2" x14ac:dyDescent="0.25">
      <c r="B27" s="94">
        <v>1</v>
      </c>
      <c r="C27" s="97" t="s">
        <v>69</v>
      </c>
      <c r="D27" s="182">
        <v>2000.2003999999999</v>
      </c>
      <c r="E27" s="101"/>
      <c r="F27" s="102">
        <v>2800000</v>
      </c>
      <c r="G27" s="103">
        <v>1170</v>
      </c>
      <c r="H27" s="97" t="s">
        <v>131</v>
      </c>
      <c r="I27" s="97" t="s">
        <v>129</v>
      </c>
      <c r="J27" s="100"/>
      <c r="M27" s="113"/>
    </row>
    <row r="28" spans="2:14" x14ac:dyDescent="0.25">
      <c r="B28" s="45"/>
      <c r="C28" s="73"/>
      <c r="D28" s="183"/>
      <c r="E28" s="46"/>
      <c r="F28" s="91">
        <f>SUM(F27)</f>
        <v>2800000</v>
      </c>
      <c r="G28" s="82"/>
      <c r="H28" s="47"/>
      <c r="I28" s="47"/>
      <c r="J28" s="45"/>
    </row>
    <row r="29" spans="2:14" ht="20.25" customHeight="1" x14ac:dyDescent="0.25">
      <c r="B29" s="66" t="s">
        <v>70</v>
      </c>
      <c r="C29" s="66" t="s">
        <v>71</v>
      </c>
      <c r="D29" s="184"/>
      <c r="E29" s="64"/>
      <c r="F29" s="92"/>
      <c r="G29" s="83"/>
      <c r="H29" s="65"/>
      <c r="I29" s="65"/>
      <c r="J29" s="21" t="s">
        <v>133</v>
      </c>
    </row>
    <row r="30" spans="2:14" ht="75.599999999999994" x14ac:dyDescent="0.25">
      <c r="B30" s="127">
        <v>1</v>
      </c>
      <c r="C30" s="128" t="s">
        <v>72</v>
      </c>
      <c r="D30" s="185">
        <v>1956</v>
      </c>
      <c r="E30" s="130">
        <v>694777</v>
      </c>
      <c r="F30" s="131"/>
      <c r="G30" s="132">
        <v>940</v>
      </c>
      <c r="H30" s="128" t="s">
        <v>128</v>
      </c>
      <c r="I30" s="128" t="s">
        <v>130</v>
      </c>
      <c r="J30" s="129"/>
    </row>
    <row r="31" spans="2:14" s="44" customFormat="1" x14ac:dyDescent="0.25">
      <c r="B31" s="133"/>
      <c r="C31" s="134"/>
      <c r="D31" s="186"/>
      <c r="E31" s="135">
        <f>SUM(E30)</f>
        <v>694777</v>
      </c>
      <c r="F31" s="136">
        <f>SUM(F30)</f>
        <v>0</v>
      </c>
      <c r="G31" s="135"/>
      <c r="H31" s="137"/>
      <c r="I31" s="137"/>
      <c r="J31" s="133"/>
    </row>
    <row r="32" spans="2:14" x14ac:dyDescent="0.25">
      <c r="B32" s="114" t="s">
        <v>73</v>
      </c>
      <c r="C32" s="114" t="s">
        <v>74</v>
      </c>
      <c r="D32" s="187"/>
      <c r="E32" s="115"/>
      <c r="F32" s="99"/>
      <c r="G32" s="114"/>
      <c r="H32" s="114"/>
      <c r="I32" s="114"/>
      <c r="J32" s="21" t="s">
        <v>132</v>
      </c>
    </row>
    <row r="33" spans="2:10" ht="37.799999999999997" x14ac:dyDescent="0.25">
      <c r="B33" s="63">
        <v>1</v>
      </c>
      <c r="C33" s="97" t="s">
        <v>75</v>
      </c>
      <c r="D33" s="188">
        <v>1995</v>
      </c>
      <c r="E33" s="126">
        <v>158000</v>
      </c>
      <c r="F33" s="102"/>
      <c r="G33" s="103">
        <v>173.6</v>
      </c>
      <c r="H33" s="89" t="s">
        <v>131</v>
      </c>
      <c r="I33" s="103" t="s">
        <v>285</v>
      </c>
      <c r="J33" s="103"/>
    </row>
    <row r="34" spans="2:10" ht="19.5" customHeight="1" x14ac:dyDescent="0.25">
      <c r="B34" s="63">
        <v>2</v>
      </c>
      <c r="C34" s="97" t="s">
        <v>111</v>
      </c>
      <c r="D34" s="188"/>
      <c r="E34" s="126">
        <v>533213.48</v>
      </c>
      <c r="F34" s="102"/>
      <c r="G34" s="103"/>
      <c r="H34" s="89"/>
      <c r="I34" s="103"/>
      <c r="J34" s="103"/>
    </row>
    <row r="35" spans="2:10" ht="31.5" customHeight="1" x14ac:dyDescent="0.25">
      <c r="B35" s="63">
        <v>3</v>
      </c>
      <c r="C35" s="97" t="s">
        <v>76</v>
      </c>
      <c r="D35" s="188"/>
      <c r="E35" s="126">
        <v>4590</v>
      </c>
      <c r="F35" s="102"/>
      <c r="G35" s="103"/>
      <c r="H35" s="89"/>
      <c r="I35" s="103"/>
      <c r="J35" s="103"/>
    </row>
    <row r="36" spans="2:10" ht="19.5" customHeight="1" x14ac:dyDescent="0.25">
      <c r="B36" s="63">
        <v>4</v>
      </c>
      <c r="C36" s="97" t="s">
        <v>91</v>
      </c>
      <c r="D36" s="188"/>
      <c r="E36" s="126">
        <v>39400</v>
      </c>
      <c r="F36" s="102"/>
      <c r="G36" s="103"/>
      <c r="H36" s="89"/>
      <c r="I36" s="103"/>
      <c r="J36" s="103"/>
    </row>
    <row r="37" spans="2:10" ht="37.799999999999997" x14ac:dyDescent="0.25">
      <c r="B37" s="63">
        <v>5</v>
      </c>
      <c r="C37" s="97" t="s">
        <v>77</v>
      </c>
      <c r="D37" s="188">
        <v>1974</v>
      </c>
      <c r="E37" s="126">
        <v>12850.27</v>
      </c>
      <c r="F37" s="116"/>
      <c r="G37" s="103">
        <v>25</v>
      </c>
      <c r="H37" s="89" t="s">
        <v>131</v>
      </c>
      <c r="I37" s="103" t="s">
        <v>286</v>
      </c>
      <c r="J37" s="103"/>
    </row>
    <row r="38" spans="2:10" ht="29.25" customHeight="1" x14ac:dyDescent="0.25">
      <c r="B38" s="63">
        <v>6</v>
      </c>
      <c r="C38" s="97" t="s">
        <v>78</v>
      </c>
      <c r="D38" s="188"/>
      <c r="E38" s="126">
        <v>3125</v>
      </c>
      <c r="F38" s="116"/>
      <c r="G38" s="103"/>
      <c r="H38" s="89"/>
      <c r="I38" s="103"/>
      <c r="J38" s="103"/>
    </row>
    <row r="39" spans="2:10" ht="19.5" customHeight="1" x14ac:dyDescent="0.25">
      <c r="B39" s="63">
        <v>7</v>
      </c>
      <c r="C39" s="97" t="s">
        <v>90</v>
      </c>
      <c r="D39" s="188"/>
      <c r="E39" s="126">
        <v>1850</v>
      </c>
      <c r="F39" s="116"/>
      <c r="G39" s="103"/>
      <c r="H39" s="89"/>
      <c r="I39" s="103"/>
      <c r="J39" s="103"/>
    </row>
    <row r="40" spans="2:10" ht="37.799999999999997" x14ac:dyDescent="0.25">
      <c r="B40" s="63">
        <v>8</v>
      </c>
      <c r="C40" s="97" t="s">
        <v>79</v>
      </c>
      <c r="D40" s="188">
        <v>1992</v>
      </c>
      <c r="E40" s="126">
        <v>77100.240000000005</v>
      </c>
      <c r="F40" s="116"/>
      <c r="G40" s="103">
        <v>79.400000000000006</v>
      </c>
      <c r="H40" s="89" t="s">
        <v>131</v>
      </c>
      <c r="I40" s="103" t="s">
        <v>285</v>
      </c>
      <c r="J40" s="103"/>
    </row>
    <row r="41" spans="2:10" ht="27.75" customHeight="1" x14ac:dyDescent="0.25">
      <c r="B41" s="63">
        <v>9</v>
      </c>
      <c r="C41" s="97" t="s">
        <v>80</v>
      </c>
      <c r="D41" s="188"/>
      <c r="E41" s="126">
        <v>20182</v>
      </c>
      <c r="F41" s="116"/>
      <c r="G41" s="103"/>
      <c r="H41" s="89"/>
      <c r="I41" s="103"/>
      <c r="J41" s="103"/>
    </row>
    <row r="42" spans="2:10" ht="19.5" customHeight="1" x14ac:dyDescent="0.25">
      <c r="B42" s="63">
        <v>10</v>
      </c>
      <c r="C42" s="97" t="s">
        <v>86</v>
      </c>
      <c r="D42" s="188"/>
      <c r="E42" s="126">
        <v>15982</v>
      </c>
      <c r="F42" s="116"/>
      <c r="G42" s="103"/>
      <c r="H42" s="89"/>
      <c r="I42" s="103"/>
      <c r="J42" s="103"/>
    </row>
    <row r="43" spans="2:10" ht="37.799999999999997" x14ac:dyDescent="0.25">
      <c r="B43" s="63">
        <v>11</v>
      </c>
      <c r="C43" s="97" t="s">
        <v>81</v>
      </c>
      <c r="D43" s="188">
        <v>1966</v>
      </c>
      <c r="E43" s="126">
        <v>45780.56</v>
      </c>
      <c r="F43" s="116"/>
      <c r="G43" s="103">
        <v>22.9</v>
      </c>
      <c r="H43" s="89" t="s">
        <v>131</v>
      </c>
      <c r="I43" s="103" t="s">
        <v>286</v>
      </c>
      <c r="J43" s="103"/>
    </row>
    <row r="44" spans="2:10" ht="26.25" customHeight="1" x14ac:dyDescent="0.25">
      <c r="B44" s="63">
        <v>12</v>
      </c>
      <c r="C44" s="97" t="s">
        <v>82</v>
      </c>
      <c r="D44" s="188"/>
      <c r="E44" s="126">
        <v>12856</v>
      </c>
      <c r="F44" s="116"/>
      <c r="G44" s="103"/>
      <c r="H44" s="89"/>
      <c r="I44" s="103"/>
      <c r="J44" s="103"/>
    </row>
    <row r="45" spans="2:10" ht="19.5" customHeight="1" x14ac:dyDescent="0.25">
      <c r="B45" s="63">
        <v>13</v>
      </c>
      <c r="C45" s="97" t="s">
        <v>87</v>
      </c>
      <c r="D45" s="188"/>
      <c r="E45" s="126">
        <v>1000</v>
      </c>
      <c r="F45" s="116"/>
      <c r="G45" s="103"/>
      <c r="H45" s="89"/>
      <c r="I45" s="103"/>
      <c r="J45" s="103"/>
    </row>
    <row r="46" spans="2:10" ht="37.799999999999997" x14ac:dyDescent="0.25">
      <c r="B46" s="63">
        <v>14</v>
      </c>
      <c r="C46" s="97" t="s">
        <v>83</v>
      </c>
      <c r="D46" s="188">
        <v>1967</v>
      </c>
      <c r="E46" s="126">
        <v>41087</v>
      </c>
      <c r="F46" s="116"/>
      <c r="G46" s="103">
        <v>24.7</v>
      </c>
      <c r="H46" s="89" t="s">
        <v>131</v>
      </c>
      <c r="I46" s="103" t="s">
        <v>286</v>
      </c>
      <c r="J46" s="103"/>
    </row>
    <row r="47" spans="2:10" ht="27" customHeight="1" x14ac:dyDescent="0.25">
      <c r="B47" s="63">
        <v>15</v>
      </c>
      <c r="C47" s="97" t="s">
        <v>84</v>
      </c>
      <c r="D47" s="188"/>
      <c r="E47" s="126">
        <v>5654</v>
      </c>
      <c r="F47" s="116"/>
      <c r="G47" s="103"/>
      <c r="H47" s="89"/>
      <c r="I47" s="103"/>
      <c r="J47" s="103"/>
    </row>
    <row r="48" spans="2:10" ht="19.5" customHeight="1" x14ac:dyDescent="0.25">
      <c r="B48" s="63">
        <v>16</v>
      </c>
      <c r="C48" s="97" t="s">
        <v>88</v>
      </c>
      <c r="D48" s="188"/>
      <c r="E48" s="126">
        <v>1000</v>
      </c>
      <c r="F48" s="116"/>
      <c r="G48" s="103"/>
      <c r="H48" s="89"/>
      <c r="I48" s="103"/>
      <c r="J48" s="103"/>
    </row>
    <row r="49" spans="2:14" ht="25.2" x14ac:dyDescent="0.25">
      <c r="B49" s="63">
        <v>17</v>
      </c>
      <c r="C49" s="97" t="s">
        <v>283</v>
      </c>
      <c r="D49" s="188">
        <v>1992</v>
      </c>
      <c r="E49" s="126">
        <v>77654.320000000007</v>
      </c>
      <c r="F49" s="116"/>
      <c r="G49" s="103">
        <v>58.9</v>
      </c>
      <c r="H49" s="89" t="s">
        <v>131</v>
      </c>
      <c r="I49" s="103" t="s">
        <v>284</v>
      </c>
      <c r="J49" s="103"/>
    </row>
    <row r="50" spans="2:14" ht="29.25" customHeight="1" x14ac:dyDescent="0.25">
      <c r="B50" s="63">
        <v>18</v>
      </c>
      <c r="C50" s="97" t="s">
        <v>112</v>
      </c>
      <c r="D50" s="188"/>
      <c r="E50" s="126">
        <v>59886.22</v>
      </c>
      <c r="F50" s="116"/>
      <c r="G50" s="103"/>
      <c r="H50" s="89"/>
      <c r="I50" s="103"/>
      <c r="J50" s="103"/>
    </row>
    <row r="51" spans="2:14" ht="27.75" customHeight="1" x14ac:dyDescent="0.25">
      <c r="B51" s="63">
        <v>19</v>
      </c>
      <c r="C51" s="97" t="s">
        <v>85</v>
      </c>
      <c r="D51" s="188"/>
      <c r="E51" s="126">
        <v>16582.68</v>
      </c>
      <c r="F51" s="116"/>
      <c r="G51" s="103"/>
      <c r="H51" s="89"/>
      <c r="I51" s="103"/>
      <c r="J51" s="103"/>
    </row>
    <row r="52" spans="2:14" ht="19.5" customHeight="1" x14ac:dyDescent="0.25">
      <c r="B52" s="63">
        <v>20</v>
      </c>
      <c r="C52" s="97" t="s">
        <v>89</v>
      </c>
      <c r="D52" s="188"/>
      <c r="E52" s="126">
        <v>3000</v>
      </c>
      <c r="F52" s="102"/>
      <c r="G52" s="103"/>
      <c r="H52" s="89"/>
      <c r="I52" s="103"/>
      <c r="J52" s="103"/>
    </row>
    <row r="53" spans="2:14" ht="30" customHeight="1" x14ac:dyDescent="0.25">
      <c r="B53" s="63">
        <v>21</v>
      </c>
      <c r="C53" s="97" t="s">
        <v>113</v>
      </c>
      <c r="D53" s="188"/>
      <c r="E53" s="126">
        <v>170000</v>
      </c>
      <c r="F53" s="102"/>
      <c r="G53" s="103"/>
      <c r="H53" s="89"/>
      <c r="I53" s="103"/>
      <c r="J53" s="103"/>
    </row>
    <row r="54" spans="2:14" ht="30" customHeight="1" x14ac:dyDescent="0.25">
      <c r="B54" s="62">
        <v>22</v>
      </c>
      <c r="C54" s="97" t="s">
        <v>287</v>
      </c>
      <c r="D54" s="188">
        <v>1965</v>
      </c>
      <c r="E54" s="126">
        <v>45780.56</v>
      </c>
      <c r="F54" s="102"/>
      <c r="G54" s="103">
        <v>37</v>
      </c>
      <c r="H54" s="89" t="s">
        <v>131</v>
      </c>
      <c r="I54" s="103" t="s">
        <v>284</v>
      </c>
      <c r="J54" s="103"/>
    </row>
    <row r="55" spans="2:14" x14ac:dyDescent="0.25">
      <c r="B55" s="45"/>
      <c r="C55" s="73"/>
      <c r="D55" s="183"/>
      <c r="E55" s="46">
        <f>SUM(E33:E54)</f>
        <v>1346574.33</v>
      </c>
      <c r="F55" s="46"/>
      <c r="G55" s="46"/>
      <c r="H55" s="47"/>
      <c r="I55" s="47"/>
      <c r="J55" s="45"/>
    </row>
    <row r="56" spans="2:14" x14ac:dyDescent="0.25">
      <c r="B56" s="114" t="s">
        <v>126</v>
      </c>
      <c r="C56" s="114" t="s">
        <v>121</v>
      </c>
      <c r="D56" s="187"/>
      <c r="E56" s="115"/>
      <c r="F56" s="99"/>
      <c r="G56" s="114"/>
      <c r="H56" s="114"/>
      <c r="I56" s="114"/>
      <c r="J56" s="89"/>
    </row>
    <row r="57" spans="2:14" ht="13.8" x14ac:dyDescent="0.25">
      <c r="B57" s="89"/>
      <c r="C57" s="89" t="s">
        <v>125</v>
      </c>
      <c r="D57" s="189"/>
      <c r="E57" s="146"/>
      <c r="F57" s="147"/>
      <c r="G57" s="146"/>
      <c r="H57" s="148"/>
      <c r="I57" s="148"/>
      <c r="J57" s="149"/>
    </row>
    <row r="58" spans="2:14" x14ac:dyDescent="0.25">
      <c r="B58" s="45"/>
      <c r="C58" s="73"/>
      <c r="D58" s="183"/>
      <c r="E58" s="46"/>
      <c r="F58" s="46"/>
      <c r="G58" s="46"/>
      <c r="H58" s="47"/>
      <c r="I58" s="47"/>
      <c r="J58" s="45"/>
    </row>
    <row r="59" spans="2:14" x14ac:dyDescent="0.25">
      <c r="B59" s="114" t="s">
        <v>127</v>
      </c>
      <c r="C59" s="114" t="s">
        <v>122</v>
      </c>
      <c r="D59" s="187"/>
      <c r="E59" s="115"/>
      <c r="F59" s="99"/>
      <c r="G59" s="114"/>
      <c r="H59" s="114"/>
      <c r="I59" s="114"/>
      <c r="J59" s="89"/>
    </row>
    <row r="60" spans="2:14" ht="15" customHeight="1" x14ac:dyDescent="0.25">
      <c r="B60" s="89"/>
      <c r="C60" s="89" t="s">
        <v>125</v>
      </c>
      <c r="D60" s="190"/>
      <c r="E60" s="150"/>
      <c r="F60" s="151"/>
      <c r="G60" s="150"/>
      <c r="H60" s="152"/>
      <c r="I60" s="152"/>
      <c r="J60" s="152"/>
      <c r="K60" s="118"/>
      <c r="L60" s="118"/>
      <c r="M60" s="117"/>
      <c r="N60" s="118"/>
    </row>
    <row r="61" spans="2:14" x14ac:dyDescent="0.25">
      <c r="B61" s="45"/>
      <c r="C61" s="73"/>
      <c r="D61" s="183"/>
      <c r="E61" s="46"/>
      <c r="F61" s="46"/>
      <c r="G61" s="46"/>
      <c r="H61" s="47"/>
      <c r="I61" s="47"/>
      <c r="J61" s="45"/>
      <c r="M61" s="107"/>
    </row>
    <row r="62" spans="2:14" x14ac:dyDescent="0.25">
      <c r="E62" s="119"/>
      <c r="G62" s="119"/>
      <c r="M62" s="107"/>
    </row>
    <row r="63" spans="2:14" x14ac:dyDescent="0.25">
      <c r="M63" s="107"/>
    </row>
    <row r="78" spans="1:1" x14ac:dyDescent="0.25">
      <c r="A78" s="224" t="s">
        <v>35</v>
      </c>
    </row>
    <row r="79" spans="1:1" x14ac:dyDescent="0.25">
      <c r="A79" s="224"/>
    </row>
    <row r="80" spans="1:1" x14ac:dyDescent="0.25">
      <c r="A80" s="224"/>
    </row>
  </sheetData>
  <mergeCells count="6">
    <mergeCell ref="A78:A80"/>
    <mergeCell ref="B21:D21"/>
    <mergeCell ref="I1:J1"/>
    <mergeCell ref="I2:J2"/>
    <mergeCell ref="C5:H5"/>
    <mergeCell ref="B3:J3"/>
  </mergeCells>
  <phoneticPr fontId="0" type="noConversion"/>
  <printOptions horizontalCentered="1"/>
  <pageMargins left="0.23" right="0.59055118110236227" top="1.08" bottom="0.19685039370078741" header="0.7" footer="0.42"/>
  <pageSetup paperSize="9" scale="66" orientation="landscape" r:id="rId1"/>
  <headerFooter alignWithMargins="0">
    <oddHeader xml:space="preserve">&amp;R&amp;"Arial,Pogrubiony"&amp;12&amp;U
</oddHeader>
  </headerFooter>
  <rowBreaks count="2" manualBreakCount="2">
    <brk id="30" min="1" max="9" man="1"/>
    <brk id="74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XFD235"/>
  <sheetViews>
    <sheetView topLeftCell="A208" zoomScaleNormal="100" zoomScaleSheetLayoutView="100" workbookViewId="0">
      <selection activeCell="I127" sqref="I127"/>
    </sheetView>
  </sheetViews>
  <sheetFormatPr defaultColWidth="9.109375" defaultRowHeight="12.6" x14ac:dyDescent="0.2"/>
  <cols>
    <col min="1" max="1" width="5" style="17" customWidth="1"/>
    <col min="2" max="2" width="48.44140625" style="18" customWidth="1"/>
    <col min="3" max="3" width="17.109375" style="194" customWidth="1"/>
    <col min="4" max="4" width="19.88671875" style="32" customWidth="1"/>
    <col min="5" max="5" width="19.5546875" style="10" customWidth="1"/>
    <col min="6" max="6" width="13.109375" style="10" customWidth="1"/>
    <col min="7" max="7" width="15.88671875" style="10" bestFit="1" customWidth="1"/>
    <col min="8" max="8" width="13.88671875" style="10" bestFit="1" customWidth="1"/>
    <col min="9" max="9" width="9.109375" style="10"/>
    <col min="10" max="10" width="13.88671875" style="10" bestFit="1" customWidth="1"/>
    <col min="11" max="16384" width="9.109375" style="10"/>
  </cols>
  <sheetData>
    <row r="1" spans="1:5" x14ac:dyDescent="0.2">
      <c r="A1" s="55"/>
      <c r="D1" s="31" t="s">
        <v>28</v>
      </c>
    </row>
    <row r="2" spans="1:5" x14ac:dyDescent="0.2">
      <c r="A2" s="55"/>
      <c r="D2" s="31" t="s">
        <v>29</v>
      </c>
    </row>
    <row r="3" spans="1:5" x14ac:dyDescent="0.2">
      <c r="A3" s="55"/>
      <c r="D3" s="31"/>
    </row>
    <row r="4" spans="1:5" ht="25.2" x14ac:dyDescent="0.2">
      <c r="A4" s="88" t="s">
        <v>0</v>
      </c>
      <c r="B4" s="50" t="s">
        <v>3</v>
      </c>
      <c r="C4" s="191" t="s">
        <v>4</v>
      </c>
      <c r="D4" s="53" t="s">
        <v>2</v>
      </c>
      <c r="E4" s="52"/>
    </row>
    <row r="5" spans="1:5" x14ac:dyDescent="0.2">
      <c r="A5" s="240" t="s">
        <v>50</v>
      </c>
      <c r="B5" s="240"/>
      <c r="C5" s="240"/>
      <c r="D5" s="240"/>
      <c r="E5" s="13"/>
    </row>
    <row r="6" spans="1:5" s="161" customFormat="1" ht="13.2" x14ac:dyDescent="0.25">
      <c r="A6" s="79">
        <v>1</v>
      </c>
      <c r="B6" s="163" t="s">
        <v>153</v>
      </c>
      <c r="C6" s="196">
        <v>2009</v>
      </c>
      <c r="D6" s="164">
        <v>2498.56</v>
      </c>
    </row>
    <row r="7" spans="1:5" s="161" customFormat="1" ht="13.2" x14ac:dyDescent="0.25">
      <c r="A7" s="79">
        <v>2</v>
      </c>
      <c r="B7" s="163" t="s">
        <v>154</v>
      </c>
      <c r="C7" s="196">
        <v>2009</v>
      </c>
      <c r="D7" s="164">
        <v>2948</v>
      </c>
    </row>
    <row r="8" spans="1:5" s="161" customFormat="1" ht="13.2" x14ac:dyDescent="0.25">
      <c r="A8" s="79">
        <v>3</v>
      </c>
      <c r="B8" s="163" t="s">
        <v>155</v>
      </c>
      <c r="C8" s="196">
        <v>2009</v>
      </c>
      <c r="D8" s="164">
        <v>2948</v>
      </c>
    </row>
    <row r="9" spans="1:5" s="161" customFormat="1" ht="13.2" x14ac:dyDescent="0.25">
      <c r="A9" s="79">
        <v>4</v>
      </c>
      <c r="B9" s="163" t="s">
        <v>157</v>
      </c>
      <c r="C9" s="196">
        <v>2010</v>
      </c>
      <c r="D9" s="164">
        <v>3538</v>
      </c>
    </row>
    <row r="10" spans="1:5" s="161" customFormat="1" ht="13.2" x14ac:dyDescent="0.25">
      <c r="A10" s="79">
        <v>5</v>
      </c>
      <c r="B10" s="163" t="s">
        <v>158</v>
      </c>
      <c r="C10" s="196">
        <v>2010</v>
      </c>
      <c r="D10" s="164">
        <v>91.5</v>
      </c>
    </row>
    <row r="11" spans="1:5" s="161" customFormat="1" ht="13.2" x14ac:dyDescent="0.25">
      <c r="A11" s="79">
        <v>6</v>
      </c>
      <c r="B11" s="163" t="s">
        <v>159</v>
      </c>
      <c r="C11" s="196">
        <v>2010</v>
      </c>
      <c r="D11" s="164">
        <v>481.9</v>
      </c>
    </row>
    <row r="12" spans="1:5" s="161" customFormat="1" ht="26.4" x14ac:dyDescent="0.25">
      <c r="A12" s="79">
        <v>7</v>
      </c>
      <c r="B12" s="163" t="s">
        <v>160</v>
      </c>
      <c r="C12" s="196">
        <v>2010</v>
      </c>
      <c r="D12" s="164">
        <v>2296.04</v>
      </c>
    </row>
    <row r="13" spans="1:5" s="161" customFormat="1" ht="13.2" x14ac:dyDescent="0.25">
      <c r="A13" s="79">
        <v>8</v>
      </c>
      <c r="B13" s="163" t="s">
        <v>161</v>
      </c>
      <c r="C13" s="196">
        <v>2010</v>
      </c>
      <c r="D13" s="164">
        <v>811.3</v>
      </c>
    </row>
    <row r="14" spans="1:5" s="161" customFormat="1" ht="13.2" x14ac:dyDescent="0.25">
      <c r="A14" s="79">
        <v>9</v>
      </c>
      <c r="B14" s="163" t="s">
        <v>163</v>
      </c>
      <c r="C14" s="196">
        <v>2010</v>
      </c>
      <c r="D14" s="164">
        <v>744.2</v>
      </c>
    </row>
    <row r="15" spans="1:5" s="161" customFormat="1" ht="13.2" x14ac:dyDescent="0.25">
      <c r="A15" s="79">
        <v>10</v>
      </c>
      <c r="B15" s="163" t="s">
        <v>164</v>
      </c>
      <c r="C15" s="196">
        <v>2011</v>
      </c>
      <c r="D15" s="164">
        <v>2826.54</v>
      </c>
    </row>
    <row r="16" spans="1:5" s="161" customFormat="1" ht="13.2" x14ac:dyDescent="0.25">
      <c r="A16" s="79">
        <v>11</v>
      </c>
      <c r="B16" s="163" t="s">
        <v>165</v>
      </c>
      <c r="C16" s="196">
        <v>2011</v>
      </c>
      <c r="D16" s="164">
        <v>835.17</v>
      </c>
    </row>
    <row r="17" spans="1:4" s="161" customFormat="1" ht="13.2" x14ac:dyDescent="0.25">
      <c r="A17" s="79">
        <v>12</v>
      </c>
      <c r="B17" s="163" t="s">
        <v>166</v>
      </c>
      <c r="C17" s="196">
        <v>2011</v>
      </c>
      <c r="D17" s="164">
        <v>2421.87</v>
      </c>
    </row>
    <row r="18" spans="1:4" s="161" customFormat="1" ht="13.2" x14ac:dyDescent="0.25">
      <c r="A18" s="79">
        <v>13</v>
      </c>
      <c r="B18" s="163" t="s">
        <v>167</v>
      </c>
      <c r="C18" s="196">
        <v>2011</v>
      </c>
      <c r="D18" s="164">
        <v>1769</v>
      </c>
    </row>
    <row r="19" spans="1:4" s="161" customFormat="1" ht="13.2" x14ac:dyDescent="0.25">
      <c r="A19" s="79">
        <v>14</v>
      </c>
      <c r="B19" s="163" t="s">
        <v>168</v>
      </c>
      <c r="C19" s="196">
        <v>2011</v>
      </c>
      <c r="D19" s="164">
        <v>2376.12</v>
      </c>
    </row>
    <row r="20" spans="1:4" s="161" customFormat="1" ht="13.2" x14ac:dyDescent="0.25">
      <c r="A20" s="79">
        <v>15</v>
      </c>
      <c r="B20" s="163" t="s">
        <v>169</v>
      </c>
      <c r="C20" s="196">
        <v>2011</v>
      </c>
      <c r="D20" s="164">
        <v>866.2</v>
      </c>
    </row>
    <row r="21" spans="1:4" s="161" customFormat="1" ht="13.2" x14ac:dyDescent="0.25">
      <c r="A21" s="79">
        <v>16</v>
      </c>
      <c r="B21" s="163" t="s">
        <v>170</v>
      </c>
      <c r="C21" s="196">
        <v>2011</v>
      </c>
      <c r="D21" s="164">
        <v>780</v>
      </c>
    </row>
    <row r="22" spans="1:4" s="161" customFormat="1" ht="13.2" x14ac:dyDescent="0.25">
      <c r="A22" s="79">
        <v>17</v>
      </c>
      <c r="B22" s="163" t="s">
        <v>171</v>
      </c>
      <c r="C22" s="196">
        <v>2011</v>
      </c>
      <c r="D22" s="164">
        <v>2031</v>
      </c>
    </row>
    <row r="23" spans="1:4" s="161" customFormat="1" ht="13.2" x14ac:dyDescent="0.25">
      <c r="A23" s="79">
        <v>18</v>
      </c>
      <c r="B23" s="163" t="s">
        <v>172</v>
      </c>
      <c r="C23" s="196">
        <v>2011</v>
      </c>
      <c r="D23" s="164">
        <v>2031</v>
      </c>
    </row>
    <row r="24" spans="1:4" s="161" customFormat="1" ht="13.2" x14ac:dyDescent="0.25">
      <c r="A24" s="79">
        <v>19</v>
      </c>
      <c r="B24" s="163" t="s">
        <v>172</v>
      </c>
      <c r="C24" s="196">
        <v>2011</v>
      </c>
      <c r="D24" s="164">
        <v>2031</v>
      </c>
    </row>
    <row r="25" spans="1:4" s="161" customFormat="1" ht="13.2" x14ac:dyDescent="0.25">
      <c r="A25" s="79">
        <v>20</v>
      </c>
      <c r="B25" s="163" t="s">
        <v>171</v>
      </c>
      <c r="C25" s="196">
        <v>2011</v>
      </c>
      <c r="D25" s="164">
        <v>2030</v>
      </c>
    </row>
    <row r="26" spans="1:4" s="161" customFormat="1" ht="13.2" x14ac:dyDescent="0.25">
      <c r="A26" s="79">
        <v>21</v>
      </c>
      <c r="B26" s="163" t="s">
        <v>173</v>
      </c>
      <c r="C26" s="196">
        <v>2011</v>
      </c>
      <c r="D26" s="164">
        <v>469</v>
      </c>
    </row>
    <row r="27" spans="1:4" s="161" customFormat="1" ht="13.2" x14ac:dyDescent="0.25">
      <c r="A27" s="79">
        <v>22</v>
      </c>
      <c r="B27" s="163" t="s">
        <v>173</v>
      </c>
      <c r="C27" s="196">
        <v>2011</v>
      </c>
      <c r="D27" s="164">
        <v>469</v>
      </c>
    </row>
    <row r="28" spans="1:4" s="161" customFormat="1" ht="13.2" x14ac:dyDescent="0.25">
      <c r="A28" s="79">
        <v>23</v>
      </c>
      <c r="B28" s="163" t="s">
        <v>173</v>
      </c>
      <c r="C28" s="196">
        <v>2011</v>
      </c>
      <c r="D28" s="164">
        <v>469</v>
      </c>
    </row>
    <row r="29" spans="1:4" s="161" customFormat="1" ht="13.2" x14ac:dyDescent="0.25">
      <c r="A29" s="79">
        <v>24</v>
      </c>
      <c r="B29" s="163" t="s">
        <v>173</v>
      </c>
      <c r="C29" s="196">
        <v>2011</v>
      </c>
      <c r="D29" s="164">
        <v>469</v>
      </c>
    </row>
    <row r="30" spans="1:4" s="161" customFormat="1" ht="13.2" x14ac:dyDescent="0.25">
      <c r="A30" s="79">
        <v>25</v>
      </c>
      <c r="B30" s="163" t="s">
        <v>174</v>
      </c>
      <c r="C30" s="196">
        <v>2011</v>
      </c>
      <c r="D30" s="164">
        <v>2227.7199999999998</v>
      </c>
    </row>
    <row r="31" spans="1:4" s="161" customFormat="1" ht="13.2" x14ac:dyDescent="0.25">
      <c r="A31" s="79">
        <v>26</v>
      </c>
      <c r="B31" s="163" t="s">
        <v>176</v>
      </c>
      <c r="C31" s="196">
        <v>2011</v>
      </c>
      <c r="D31" s="164">
        <v>5904.61</v>
      </c>
    </row>
    <row r="32" spans="1:4" s="161" customFormat="1" ht="13.2" x14ac:dyDescent="0.25">
      <c r="A32" s="79">
        <v>27</v>
      </c>
      <c r="B32" s="163" t="s">
        <v>177</v>
      </c>
      <c r="C32" s="196">
        <v>2011</v>
      </c>
      <c r="D32" s="164">
        <v>861</v>
      </c>
    </row>
    <row r="33" spans="1:4" s="161" customFormat="1" ht="13.2" x14ac:dyDescent="0.25">
      <c r="A33" s="79">
        <v>28</v>
      </c>
      <c r="B33" s="163" t="s">
        <v>178</v>
      </c>
      <c r="C33" s="196">
        <v>2011</v>
      </c>
      <c r="D33" s="164">
        <v>344.4</v>
      </c>
    </row>
    <row r="34" spans="1:4" s="161" customFormat="1" ht="13.2" x14ac:dyDescent="0.25">
      <c r="A34" s="79">
        <v>29</v>
      </c>
      <c r="B34" s="163" t="s">
        <v>178</v>
      </c>
      <c r="C34" s="196">
        <v>2011</v>
      </c>
      <c r="D34" s="164">
        <v>344.4</v>
      </c>
    </row>
    <row r="35" spans="1:4" s="161" customFormat="1" ht="13.2" x14ac:dyDescent="0.25">
      <c r="A35" s="79">
        <v>30</v>
      </c>
      <c r="B35" s="163" t="s">
        <v>179</v>
      </c>
      <c r="C35" s="196">
        <v>2011</v>
      </c>
      <c r="D35" s="164">
        <v>2441.5500000000002</v>
      </c>
    </row>
    <row r="36" spans="1:4" s="161" customFormat="1" ht="13.2" x14ac:dyDescent="0.25">
      <c r="A36" s="79">
        <v>31</v>
      </c>
      <c r="B36" s="163" t="s">
        <v>180</v>
      </c>
      <c r="C36" s="196">
        <v>2011</v>
      </c>
      <c r="D36" s="164">
        <v>861</v>
      </c>
    </row>
    <row r="37" spans="1:4" s="161" customFormat="1" ht="13.2" x14ac:dyDescent="0.25">
      <c r="A37" s="79">
        <v>32</v>
      </c>
      <c r="B37" s="163" t="s">
        <v>182</v>
      </c>
      <c r="C37" s="196">
        <v>2012</v>
      </c>
      <c r="D37" s="164">
        <v>3610</v>
      </c>
    </row>
    <row r="38" spans="1:4" s="161" customFormat="1" ht="13.2" x14ac:dyDescent="0.25">
      <c r="A38" s="79">
        <v>33</v>
      </c>
      <c r="B38" s="163" t="s">
        <v>184</v>
      </c>
      <c r="C38" s="196">
        <v>2012</v>
      </c>
      <c r="D38" s="164">
        <v>2291.4899999999998</v>
      </c>
    </row>
    <row r="39" spans="1:4" s="161" customFormat="1" ht="13.2" x14ac:dyDescent="0.25">
      <c r="A39" s="79">
        <v>34</v>
      </c>
      <c r="B39" s="163" t="s">
        <v>185</v>
      </c>
      <c r="C39" s="196">
        <v>2012</v>
      </c>
      <c r="D39" s="164">
        <v>479.7</v>
      </c>
    </row>
    <row r="40" spans="1:4" s="161" customFormat="1" ht="13.2" x14ac:dyDescent="0.25">
      <c r="A40" s="79">
        <v>35</v>
      </c>
      <c r="B40" s="163" t="s">
        <v>184</v>
      </c>
      <c r="C40" s="196">
        <v>2012</v>
      </c>
      <c r="D40" s="164">
        <v>2291.4899999999998</v>
      </c>
    </row>
    <row r="41" spans="1:4" s="161" customFormat="1" ht="13.2" x14ac:dyDescent="0.25">
      <c r="A41" s="79">
        <v>36</v>
      </c>
      <c r="B41" s="163" t="s">
        <v>184</v>
      </c>
      <c r="C41" s="196">
        <v>2012</v>
      </c>
      <c r="D41" s="164">
        <v>2291.4899999999998</v>
      </c>
    </row>
    <row r="42" spans="1:4" s="161" customFormat="1" ht="26.4" x14ac:dyDescent="0.25">
      <c r="A42" s="79">
        <v>37</v>
      </c>
      <c r="B42" s="163" t="s">
        <v>186</v>
      </c>
      <c r="C42" s="196">
        <v>2012</v>
      </c>
      <c r="D42" s="164">
        <v>426.81</v>
      </c>
    </row>
    <row r="43" spans="1:4" s="161" customFormat="1" ht="13.2" x14ac:dyDescent="0.25">
      <c r="A43" s="79">
        <v>38</v>
      </c>
      <c r="B43" s="163" t="s">
        <v>187</v>
      </c>
      <c r="C43" s="196">
        <v>2012</v>
      </c>
      <c r="D43" s="164">
        <v>393.45</v>
      </c>
    </row>
    <row r="44" spans="1:4" s="161" customFormat="1" ht="13.2" x14ac:dyDescent="0.25">
      <c r="A44" s="79">
        <v>39</v>
      </c>
      <c r="B44" s="163" t="s">
        <v>187</v>
      </c>
      <c r="C44" s="196">
        <v>2012</v>
      </c>
      <c r="D44" s="164">
        <v>393.45</v>
      </c>
    </row>
    <row r="45" spans="1:4" s="161" customFormat="1" ht="13.2" x14ac:dyDescent="0.25">
      <c r="A45" s="79">
        <v>40</v>
      </c>
      <c r="B45" s="163" t="s">
        <v>187</v>
      </c>
      <c r="C45" s="196">
        <v>2012</v>
      </c>
      <c r="D45" s="164">
        <v>393.45</v>
      </c>
    </row>
    <row r="46" spans="1:4" s="161" customFormat="1" ht="13.2" x14ac:dyDescent="0.25">
      <c r="A46" s="79">
        <v>41</v>
      </c>
      <c r="B46" s="163" t="s">
        <v>187</v>
      </c>
      <c r="C46" s="196">
        <v>2012</v>
      </c>
      <c r="D46" s="164">
        <v>393.46</v>
      </c>
    </row>
    <row r="47" spans="1:4" s="161" customFormat="1" ht="13.2" x14ac:dyDescent="0.25">
      <c r="A47" s="206">
        <v>42</v>
      </c>
      <c r="B47" s="207" t="s">
        <v>188</v>
      </c>
      <c r="C47" s="208">
        <v>2009</v>
      </c>
      <c r="D47" s="209">
        <v>11000</v>
      </c>
    </row>
    <row r="48" spans="1:4" s="161" customFormat="1" ht="13.2" x14ac:dyDescent="0.25">
      <c r="A48" s="210">
        <v>43</v>
      </c>
      <c r="B48" s="211" t="s">
        <v>305</v>
      </c>
      <c r="C48" s="212" t="s">
        <v>104</v>
      </c>
      <c r="D48" s="213">
        <v>1392</v>
      </c>
    </row>
    <row r="49" spans="1:6" ht="16.2" x14ac:dyDescent="0.3">
      <c r="A49" s="239" t="s">
        <v>18</v>
      </c>
      <c r="B49" s="239"/>
      <c r="C49" s="239"/>
      <c r="D49" s="46">
        <f>SUM(D6:D48)</f>
        <v>76572.869999999981</v>
      </c>
      <c r="F49" s="96"/>
    </row>
    <row r="50" spans="1:6" ht="12.75" customHeight="1" x14ac:dyDescent="0.2">
      <c r="A50" s="244" t="s">
        <v>103</v>
      </c>
      <c r="B50" s="245"/>
      <c r="C50" s="245"/>
      <c r="D50" s="245"/>
      <c r="E50" s="13"/>
    </row>
    <row r="51" spans="1:6" s="161" customFormat="1" ht="13.2" x14ac:dyDescent="0.25">
      <c r="A51" s="79">
        <v>1</v>
      </c>
      <c r="B51" s="158" t="s">
        <v>146</v>
      </c>
      <c r="C51" s="197">
        <v>2009</v>
      </c>
      <c r="D51" s="160">
        <v>488</v>
      </c>
    </row>
    <row r="52" spans="1:6" s="161" customFormat="1" ht="13.2" x14ac:dyDescent="0.25">
      <c r="A52" s="78">
        <v>2</v>
      </c>
      <c r="B52" s="162" t="s">
        <v>195</v>
      </c>
      <c r="C52" s="196">
        <v>2009</v>
      </c>
      <c r="D52" s="164">
        <v>494.1</v>
      </c>
    </row>
    <row r="53" spans="1:6" s="161" customFormat="1" ht="13.2" x14ac:dyDescent="0.25">
      <c r="A53" s="78">
        <v>3</v>
      </c>
      <c r="B53" s="162" t="s">
        <v>196</v>
      </c>
      <c r="C53" s="196">
        <v>2009</v>
      </c>
      <c r="D53" s="165">
        <f>470*2</f>
        <v>940</v>
      </c>
    </row>
    <row r="54" spans="1:6" s="161" customFormat="1" ht="13.2" x14ac:dyDescent="0.25">
      <c r="A54" s="78">
        <v>4</v>
      </c>
      <c r="B54" s="162" t="s">
        <v>195</v>
      </c>
      <c r="C54" s="196">
        <v>2009</v>
      </c>
      <c r="D54" s="164">
        <v>488</v>
      </c>
    </row>
    <row r="55" spans="1:6" s="161" customFormat="1" ht="13.2" x14ac:dyDescent="0.25">
      <c r="A55" s="78">
        <v>5</v>
      </c>
      <c r="B55" s="162" t="s">
        <v>197</v>
      </c>
      <c r="C55" s="196">
        <v>2007</v>
      </c>
      <c r="D55" s="164">
        <v>16282.02</v>
      </c>
    </row>
    <row r="56" spans="1:6" s="161" customFormat="1" ht="13.2" x14ac:dyDescent="0.25">
      <c r="A56" s="78">
        <v>6</v>
      </c>
      <c r="B56" s="162" t="s">
        <v>198</v>
      </c>
      <c r="C56" s="196">
        <v>2009</v>
      </c>
      <c r="D56" s="165">
        <f>1500*2</f>
        <v>3000</v>
      </c>
    </row>
    <row r="57" spans="1:6" s="161" customFormat="1" ht="13.2" x14ac:dyDescent="0.25">
      <c r="A57" s="78">
        <v>7</v>
      </c>
      <c r="B57" s="162" t="s">
        <v>198</v>
      </c>
      <c r="C57" s="196">
        <v>2009</v>
      </c>
      <c r="D57" s="164">
        <v>1403</v>
      </c>
    </row>
    <row r="58" spans="1:6" s="161" customFormat="1" ht="13.2" x14ac:dyDescent="0.25">
      <c r="A58" s="78">
        <v>8</v>
      </c>
      <c r="B58" s="162" t="s">
        <v>199</v>
      </c>
      <c r="C58" s="196">
        <v>2010</v>
      </c>
      <c r="D58" s="165">
        <f>1890*2</f>
        <v>3780</v>
      </c>
    </row>
    <row r="59" spans="1:6" s="161" customFormat="1" ht="13.2" x14ac:dyDescent="0.25">
      <c r="A59" s="78">
        <v>9</v>
      </c>
      <c r="B59" s="162" t="s">
        <v>200</v>
      </c>
      <c r="C59" s="196">
        <v>2008</v>
      </c>
      <c r="D59" s="164">
        <v>608.48</v>
      </c>
    </row>
    <row r="60" spans="1:6" s="161" customFormat="1" ht="13.2" x14ac:dyDescent="0.25">
      <c r="A60" s="78">
        <v>10</v>
      </c>
      <c r="B60" s="162" t="s">
        <v>201</v>
      </c>
      <c r="C60" s="196">
        <v>2009</v>
      </c>
      <c r="D60" s="164">
        <v>310</v>
      </c>
    </row>
    <row r="61" spans="1:6" s="161" customFormat="1" ht="13.2" x14ac:dyDescent="0.25">
      <c r="A61" s="78">
        <v>11</v>
      </c>
      <c r="B61" s="162" t="s">
        <v>202</v>
      </c>
      <c r="C61" s="196">
        <v>2012</v>
      </c>
      <c r="D61" s="164">
        <v>387.45</v>
      </c>
    </row>
    <row r="62" spans="1:6" s="161" customFormat="1" ht="13.2" x14ac:dyDescent="0.25">
      <c r="A62" s="78">
        <v>12</v>
      </c>
      <c r="B62" s="162" t="s">
        <v>203</v>
      </c>
      <c r="C62" s="196">
        <v>2009</v>
      </c>
      <c r="D62" s="164">
        <v>2769.4</v>
      </c>
    </row>
    <row r="63" spans="1:6" s="161" customFormat="1" ht="13.2" x14ac:dyDescent="0.25">
      <c r="A63" s="78">
        <v>13</v>
      </c>
      <c r="B63" s="162" t="s">
        <v>204</v>
      </c>
      <c r="C63" s="196">
        <v>2010</v>
      </c>
      <c r="D63" s="164">
        <v>5800</v>
      </c>
    </row>
    <row r="64" spans="1:6" s="161" customFormat="1" ht="13.2" x14ac:dyDescent="0.25">
      <c r="A64" s="78">
        <v>14</v>
      </c>
      <c r="B64" s="162" t="s">
        <v>205</v>
      </c>
      <c r="C64" s="196">
        <v>2010</v>
      </c>
      <c r="D64" s="164">
        <v>2074</v>
      </c>
    </row>
    <row r="65" spans="1:6" s="161" customFormat="1" ht="13.2" x14ac:dyDescent="0.25">
      <c r="A65" s="78">
        <v>15</v>
      </c>
      <c r="B65" s="162" t="s">
        <v>206</v>
      </c>
      <c r="C65" s="196">
        <v>2010</v>
      </c>
      <c r="D65" s="164">
        <v>2726</v>
      </c>
    </row>
    <row r="66" spans="1:6" s="161" customFormat="1" ht="13.2" x14ac:dyDescent="0.25">
      <c r="A66" s="78">
        <v>16</v>
      </c>
      <c r="B66" s="162" t="s">
        <v>207</v>
      </c>
      <c r="C66" s="196">
        <v>2011</v>
      </c>
      <c r="D66" s="164">
        <v>3293.01</v>
      </c>
    </row>
    <row r="67" spans="1:6" s="161" customFormat="1" ht="13.2" x14ac:dyDescent="0.25">
      <c r="A67" s="78">
        <v>17</v>
      </c>
      <c r="B67" s="162" t="s">
        <v>208</v>
      </c>
      <c r="C67" s="196">
        <v>2010</v>
      </c>
      <c r="D67" s="164">
        <v>470</v>
      </c>
    </row>
    <row r="68" spans="1:6" s="161" customFormat="1" ht="13.2" x14ac:dyDescent="0.25">
      <c r="A68" s="78">
        <v>18</v>
      </c>
      <c r="B68" s="162" t="s">
        <v>209</v>
      </c>
      <c r="C68" s="196">
        <v>2011</v>
      </c>
      <c r="D68" s="164">
        <v>602.70000000000005</v>
      </c>
    </row>
    <row r="69" spans="1:6" s="161" customFormat="1" ht="13.2" x14ac:dyDescent="0.25">
      <c r="A69" s="78">
        <v>19</v>
      </c>
      <c r="B69" s="162" t="s">
        <v>210</v>
      </c>
      <c r="C69" s="196">
        <v>2012</v>
      </c>
      <c r="D69" s="164">
        <v>8190.57</v>
      </c>
    </row>
    <row r="70" spans="1:6" s="161" customFormat="1" ht="13.2" x14ac:dyDescent="0.25">
      <c r="A70" s="78">
        <v>20</v>
      </c>
      <c r="B70" s="162" t="s">
        <v>211</v>
      </c>
      <c r="C70" s="196">
        <v>2010</v>
      </c>
      <c r="D70" s="164">
        <v>881</v>
      </c>
    </row>
    <row r="71" spans="1:6" ht="12.75" customHeight="1" x14ac:dyDescent="0.2">
      <c r="A71" s="239" t="s">
        <v>18</v>
      </c>
      <c r="B71" s="239"/>
      <c r="C71" s="239"/>
      <c r="D71" s="46">
        <f>SUM(D51:D70)</f>
        <v>54987.729999999996</v>
      </c>
      <c r="E71" s="13"/>
      <c r="F71" s="43"/>
    </row>
    <row r="72" spans="1:6" ht="12.75" customHeight="1" x14ac:dyDescent="0.2">
      <c r="A72" s="244" t="s">
        <v>106</v>
      </c>
      <c r="B72" s="245"/>
      <c r="C72" s="245"/>
      <c r="D72" s="245"/>
      <c r="E72" s="13"/>
    </row>
    <row r="73" spans="1:6" s="161" customFormat="1" ht="13.2" x14ac:dyDescent="0.25">
      <c r="A73" s="79">
        <v>17</v>
      </c>
      <c r="B73" s="167" t="s">
        <v>209</v>
      </c>
      <c r="C73" s="196">
        <v>2007</v>
      </c>
      <c r="D73" s="164">
        <v>683.2</v>
      </c>
    </row>
    <row r="74" spans="1:6" s="161" customFormat="1" ht="13.2" x14ac:dyDescent="0.25">
      <c r="A74" s="79">
        <v>18</v>
      </c>
      <c r="B74" s="167" t="s">
        <v>227</v>
      </c>
      <c r="C74" s="196">
        <v>2007</v>
      </c>
      <c r="D74" s="164">
        <v>915</v>
      </c>
    </row>
    <row r="75" spans="1:6" s="161" customFormat="1" ht="13.2" x14ac:dyDescent="0.25">
      <c r="A75" s="79">
        <v>19</v>
      </c>
      <c r="B75" s="167" t="s">
        <v>228</v>
      </c>
      <c r="C75" s="196">
        <v>2007</v>
      </c>
      <c r="D75" s="164">
        <v>899.14</v>
      </c>
    </row>
    <row r="76" spans="1:6" s="161" customFormat="1" ht="13.2" x14ac:dyDescent="0.25">
      <c r="A76" s="79">
        <v>20</v>
      </c>
      <c r="B76" s="167" t="s">
        <v>229</v>
      </c>
      <c r="C76" s="196">
        <v>2008</v>
      </c>
      <c r="D76" s="164">
        <v>2199</v>
      </c>
    </row>
    <row r="77" spans="1:6" s="161" customFormat="1" ht="13.2" x14ac:dyDescent="0.25">
      <c r="A77" s="79">
        <v>21</v>
      </c>
      <c r="B77" s="167" t="s">
        <v>195</v>
      </c>
      <c r="C77" s="196">
        <v>2008</v>
      </c>
      <c r="D77" s="164">
        <v>500</v>
      </c>
    </row>
    <row r="78" spans="1:6" s="161" customFormat="1" ht="13.2" x14ac:dyDescent="0.25">
      <c r="A78" s="79">
        <v>22</v>
      </c>
      <c r="B78" s="167" t="s">
        <v>230</v>
      </c>
      <c r="C78" s="196">
        <v>2009</v>
      </c>
      <c r="D78" s="164">
        <v>433.1</v>
      </c>
    </row>
    <row r="79" spans="1:6" s="161" customFormat="1" ht="13.2" x14ac:dyDescent="0.25">
      <c r="A79" s="79">
        <v>23</v>
      </c>
      <c r="B79" s="167" t="s">
        <v>195</v>
      </c>
      <c r="C79" s="196">
        <v>2009</v>
      </c>
      <c r="D79" s="164">
        <v>524.6</v>
      </c>
    </row>
    <row r="80" spans="1:6" s="161" customFormat="1" ht="13.2" x14ac:dyDescent="0.25">
      <c r="A80" s="79">
        <v>24</v>
      </c>
      <c r="B80" s="167" t="s">
        <v>229</v>
      </c>
      <c r="C80" s="196">
        <v>2009</v>
      </c>
      <c r="D80" s="164">
        <v>2190</v>
      </c>
    </row>
    <row r="81" spans="1:8" s="161" customFormat="1" ht="13.2" x14ac:dyDescent="0.25">
      <c r="A81" s="79">
        <v>25</v>
      </c>
      <c r="B81" s="167" t="s">
        <v>231</v>
      </c>
      <c r="C81" s="196">
        <v>2010</v>
      </c>
      <c r="D81" s="164">
        <v>4358</v>
      </c>
    </row>
    <row r="82" spans="1:8" s="161" customFormat="1" ht="13.2" x14ac:dyDescent="0.25">
      <c r="A82" s="79">
        <v>26</v>
      </c>
      <c r="B82" s="167" t="s">
        <v>232</v>
      </c>
      <c r="C82" s="196">
        <v>2011</v>
      </c>
      <c r="D82" s="164">
        <v>699</v>
      </c>
    </row>
    <row r="83" spans="1:8" s="161" customFormat="1" ht="13.2" x14ac:dyDescent="0.25">
      <c r="A83" s="79">
        <v>27</v>
      </c>
      <c r="B83" s="167" t="s">
        <v>232</v>
      </c>
      <c r="C83" s="196">
        <v>2012</v>
      </c>
      <c r="D83" s="164">
        <v>1783.5</v>
      </c>
    </row>
    <row r="84" spans="1:8" s="161" customFormat="1" ht="13.2" x14ac:dyDescent="0.25">
      <c r="A84" s="79">
        <v>28</v>
      </c>
      <c r="B84" s="167" t="s">
        <v>233</v>
      </c>
      <c r="C84" s="196">
        <v>2012</v>
      </c>
      <c r="D84" s="164">
        <v>885.6</v>
      </c>
    </row>
    <row r="85" spans="1:8" s="161" customFormat="1" ht="13.2" x14ac:dyDescent="0.25">
      <c r="A85" s="79">
        <v>29</v>
      </c>
      <c r="B85" s="167" t="s">
        <v>232</v>
      </c>
      <c r="C85" s="196">
        <v>2009</v>
      </c>
      <c r="D85" s="164">
        <v>10475</v>
      </c>
    </row>
    <row r="86" spans="1:8" s="161" customFormat="1" ht="13.2" x14ac:dyDescent="0.25">
      <c r="A86" s="79">
        <v>30</v>
      </c>
      <c r="B86" s="167" t="s">
        <v>234</v>
      </c>
      <c r="C86" s="196">
        <v>2008</v>
      </c>
      <c r="D86" s="164">
        <v>13000</v>
      </c>
    </row>
    <row r="87" spans="1:8" s="161" customFormat="1" ht="13.2" x14ac:dyDescent="0.25">
      <c r="A87" s="79">
        <v>31</v>
      </c>
      <c r="B87" s="167" t="s">
        <v>236</v>
      </c>
      <c r="C87" s="196">
        <v>2007</v>
      </c>
      <c r="D87" s="164">
        <v>4897.9799999999996</v>
      </c>
    </row>
    <row r="88" spans="1:8" s="161" customFormat="1" ht="13.2" x14ac:dyDescent="0.25">
      <c r="A88" s="79">
        <v>32</v>
      </c>
      <c r="B88" s="167" t="s">
        <v>235</v>
      </c>
      <c r="C88" s="196">
        <v>2012</v>
      </c>
      <c r="D88" s="164">
        <v>2499</v>
      </c>
    </row>
    <row r="89" spans="1:8" ht="12.75" customHeight="1" x14ac:dyDescent="0.2">
      <c r="A89" s="239" t="s">
        <v>18</v>
      </c>
      <c r="B89" s="239"/>
      <c r="C89" s="239"/>
      <c r="D89" s="46">
        <f>SUM(D73:D88)</f>
        <v>46942.119999999995</v>
      </c>
      <c r="E89" s="13"/>
      <c r="G89" s="36"/>
      <c r="H89" s="36"/>
    </row>
    <row r="90" spans="1:8" ht="12.75" customHeight="1" x14ac:dyDescent="0.2">
      <c r="A90" s="233" t="s">
        <v>107</v>
      </c>
      <c r="B90" s="234"/>
      <c r="C90" s="234"/>
      <c r="D90" s="235"/>
      <c r="E90" s="13"/>
      <c r="G90" s="36"/>
      <c r="H90" s="36"/>
    </row>
    <row r="91" spans="1:8" s="161" customFormat="1" ht="13.2" x14ac:dyDescent="0.25">
      <c r="A91" s="79">
        <v>1</v>
      </c>
      <c r="B91" s="158" t="s">
        <v>246</v>
      </c>
      <c r="C91" s="197">
        <v>2007</v>
      </c>
      <c r="D91" s="170">
        <v>41797.440000000002</v>
      </c>
    </row>
    <row r="92" spans="1:8" s="161" customFormat="1" ht="13.2" x14ac:dyDescent="0.25">
      <c r="A92" s="78">
        <v>2</v>
      </c>
      <c r="B92" s="162" t="s">
        <v>247</v>
      </c>
      <c r="C92" s="196">
        <v>2007</v>
      </c>
      <c r="D92" s="171">
        <v>1931.61</v>
      </c>
    </row>
    <row r="93" spans="1:8" s="161" customFormat="1" ht="13.2" x14ac:dyDescent="0.25">
      <c r="A93" s="78">
        <v>3</v>
      </c>
      <c r="B93" s="162" t="s">
        <v>247</v>
      </c>
      <c r="C93" s="196">
        <v>2007</v>
      </c>
      <c r="D93" s="171">
        <v>1931.6</v>
      </c>
    </row>
    <row r="94" spans="1:8" s="161" customFormat="1" ht="13.2" x14ac:dyDescent="0.25">
      <c r="A94" s="78">
        <v>4</v>
      </c>
      <c r="B94" s="162" t="s">
        <v>248</v>
      </c>
      <c r="C94" s="196">
        <v>2007</v>
      </c>
      <c r="D94" s="171">
        <v>599.99</v>
      </c>
    </row>
    <row r="95" spans="1:8" s="161" customFormat="1" ht="12.75" customHeight="1" x14ac:dyDescent="0.25">
      <c r="A95" s="78">
        <v>5</v>
      </c>
      <c r="B95" s="162" t="s">
        <v>249</v>
      </c>
      <c r="C95" s="196">
        <v>2008</v>
      </c>
      <c r="D95" s="171">
        <v>1768</v>
      </c>
    </row>
    <row r="96" spans="1:8" s="161" customFormat="1" ht="13.2" x14ac:dyDescent="0.25">
      <c r="A96" s="78">
        <v>6</v>
      </c>
      <c r="B96" s="162" t="s">
        <v>247</v>
      </c>
      <c r="C96" s="196">
        <v>2008</v>
      </c>
      <c r="D96" s="171">
        <v>1768</v>
      </c>
    </row>
    <row r="97" spans="1:5" s="161" customFormat="1" ht="13.2" x14ac:dyDescent="0.25">
      <c r="A97" s="78">
        <v>7</v>
      </c>
      <c r="B97" s="162" t="s">
        <v>250</v>
      </c>
      <c r="C97" s="196">
        <v>2010</v>
      </c>
      <c r="D97" s="171">
        <v>1972.6</v>
      </c>
    </row>
    <row r="98" spans="1:5" s="161" customFormat="1" ht="12.75" customHeight="1" x14ac:dyDescent="0.25">
      <c r="A98" s="78">
        <v>8</v>
      </c>
      <c r="B98" s="162" t="s">
        <v>251</v>
      </c>
      <c r="C98" s="196">
        <v>2010</v>
      </c>
      <c r="D98" s="171">
        <v>2629.1</v>
      </c>
    </row>
    <row r="99" spans="1:5" s="161" customFormat="1" ht="13.2" x14ac:dyDescent="0.25">
      <c r="A99" s="78">
        <v>9</v>
      </c>
      <c r="B99" s="162" t="s">
        <v>252</v>
      </c>
      <c r="C99" s="196">
        <v>2008</v>
      </c>
      <c r="D99" s="171">
        <v>5670</v>
      </c>
    </row>
    <row r="100" spans="1:5" s="161" customFormat="1" ht="13.2" x14ac:dyDescent="0.25">
      <c r="A100" s="78">
        <v>10</v>
      </c>
      <c r="B100" s="162" t="s">
        <v>253</v>
      </c>
      <c r="C100" s="196">
        <v>2011</v>
      </c>
      <c r="D100" s="171">
        <v>2099.61</v>
      </c>
    </row>
    <row r="101" spans="1:5" s="161" customFormat="1" ht="13.2" x14ac:dyDescent="0.25">
      <c r="A101" s="78">
        <v>11</v>
      </c>
      <c r="B101" s="162" t="s">
        <v>254</v>
      </c>
      <c r="C101" s="196">
        <v>2008</v>
      </c>
      <c r="D101" s="171">
        <v>530</v>
      </c>
    </row>
    <row r="102" spans="1:5" s="161" customFormat="1" ht="13.2" x14ac:dyDescent="0.25">
      <c r="A102" s="78">
        <v>12</v>
      </c>
      <c r="B102" s="162" t="s">
        <v>255</v>
      </c>
      <c r="C102" s="196">
        <v>2009</v>
      </c>
      <c r="D102" s="171">
        <v>1037</v>
      </c>
    </row>
    <row r="103" spans="1:5" s="161" customFormat="1" ht="13.2" x14ac:dyDescent="0.25">
      <c r="A103" s="78">
        <v>13</v>
      </c>
      <c r="B103" s="162" t="s">
        <v>256</v>
      </c>
      <c r="C103" s="196">
        <v>2009</v>
      </c>
      <c r="D103" s="171">
        <v>963.8</v>
      </c>
    </row>
    <row r="104" spans="1:5" s="161" customFormat="1" ht="13.2" x14ac:dyDescent="0.25">
      <c r="A104" s="78">
        <v>14</v>
      </c>
      <c r="B104" s="162" t="s">
        <v>257</v>
      </c>
      <c r="C104" s="196">
        <v>2009</v>
      </c>
      <c r="D104" s="171">
        <v>2390</v>
      </c>
    </row>
    <row r="105" spans="1:5" s="161" customFormat="1" ht="13.2" x14ac:dyDescent="0.25">
      <c r="A105" s="78">
        <v>15</v>
      </c>
      <c r="B105" s="162" t="s">
        <v>258</v>
      </c>
      <c r="C105" s="196">
        <v>2011</v>
      </c>
      <c r="D105" s="171">
        <v>595</v>
      </c>
    </row>
    <row r="106" spans="1:5" s="161" customFormat="1" ht="13.2" x14ac:dyDescent="0.25">
      <c r="A106" s="78">
        <v>16</v>
      </c>
      <c r="B106" s="162" t="s">
        <v>261</v>
      </c>
      <c r="C106" s="196">
        <v>2009</v>
      </c>
      <c r="D106" s="171">
        <v>4995.07</v>
      </c>
    </row>
    <row r="107" spans="1:5" s="161" customFormat="1" ht="13.2" x14ac:dyDescent="0.25">
      <c r="A107" s="78">
        <v>17</v>
      </c>
      <c r="B107" s="162" t="s">
        <v>269</v>
      </c>
      <c r="C107" s="196">
        <v>2011</v>
      </c>
      <c r="D107" s="171">
        <v>1007.37</v>
      </c>
    </row>
    <row r="108" spans="1:5" ht="12.75" customHeight="1" x14ac:dyDescent="0.2">
      <c r="A108" s="239" t="s">
        <v>18</v>
      </c>
      <c r="B108" s="239"/>
      <c r="C108" s="239"/>
      <c r="D108" s="46">
        <f>SUM(D91:D107)</f>
        <v>73686.19</v>
      </c>
      <c r="E108" s="13"/>
    </row>
    <row r="109" spans="1:5" ht="12.75" customHeight="1" x14ac:dyDescent="0.2">
      <c r="A109" s="233" t="s">
        <v>108</v>
      </c>
      <c r="B109" s="234"/>
      <c r="C109" s="234"/>
      <c r="D109" s="235"/>
      <c r="E109" s="13"/>
    </row>
    <row r="110" spans="1:5" s="161" customFormat="1" ht="13.2" x14ac:dyDescent="0.25">
      <c r="A110" s="79">
        <v>1</v>
      </c>
      <c r="B110" s="158" t="s">
        <v>148</v>
      </c>
      <c r="C110" s="197">
        <v>2010</v>
      </c>
      <c r="D110" s="160">
        <v>1945.44</v>
      </c>
    </row>
    <row r="111" spans="1:5" s="161" customFormat="1" ht="39.6" x14ac:dyDescent="0.25">
      <c r="A111" s="78">
        <v>2</v>
      </c>
      <c r="B111" s="162" t="s">
        <v>149</v>
      </c>
      <c r="C111" s="196">
        <v>2012</v>
      </c>
      <c r="D111" s="164">
        <v>2398.5</v>
      </c>
    </row>
    <row r="112" spans="1:5" s="161" customFormat="1" ht="13.2" x14ac:dyDescent="0.25">
      <c r="A112" s="78">
        <v>3</v>
      </c>
      <c r="B112" s="162" t="s">
        <v>150</v>
      </c>
      <c r="C112" s="196">
        <v>2008</v>
      </c>
      <c r="D112" s="164">
        <v>499</v>
      </c>
    </row>
    <row r="113" spans="1:8 16384:16384" ht="12.75" customHeight="1" x14ac:dyDescent="0.2">
      <c r="A113" s="239" t="s">
        <v>18</v>
      </c>
      <c r="B113" s="239"/>
      <c r="C113" s="239"/>
      <c r="D113" s="46">
        <f>SUM(D110:D112)</f>
        <v>4842.9400000000005</v>
      </c>
      <c r="E113" s="13"/>
      <c r="XFD113" s="40">
        <f>SUM(D113:XFC113)</f>
        <v>4842.9400000000005</v>
      </c>
    </row>
    <row r="114" spans="1:8 16384:16384" ht="12.75" customHeight="1" x14ac:dyDescent="0.2">
      <c r="A114" s="233" t="s">
        <v>123</v>
      </c>
      <c r="B114" s="234"/>
      <c r="C114" s="234"/>
      <c r="D114" s="235"/>
      <c r="E114" s="13"/>
    </row>
    <row r="115" spans="1:8 16384:16384" ht="12.75" customHeight="1" x14ac:dyDescent="0.2">
      <c r="A115" s="144"/>
      <c r="B115" s="98" t="s">
        <v>105</v>
      </c>
      <c r="C115" s="198"/>
      <c r="D115" s="145"/>
      <c r="E115" s="13"/>
    </row>
    <row r="116" spans="1:8 16384:16384" ht="12.75" customHeight="1" x14ac:dyDescent="0.2">
      <c r="A116" s="239" t="s">
        <v>18</v>
      </c>
      <c r="B116" s="239"/>
      <c r="C116" s="239"/>
      <c r="D116" s="46"/>
      <c r="E116" s="13"/>
    </row>
    <row r="117" spans="1:8 16384:16384" ht="12.75" customHeight="1" x14ac:dyDescent="0.2">
      <c r="A117" s="233" t="s">
        <v>124</v>
      </c>
      <c r="B117" s="234"/>
      <c r="C117" s="234"/>
      <c r="D117" s="235"/>
      <c r="E117" s="13"/>
    </row>
    <row r="118" spans="1:8 16384:16384" x14ac:dyDescent="0.2">
      <c r="A118" s="33">
        <v>1</v>
      </c>
      <c r="B118" s="157" t="s">
        <v>143</v>
      </c>
      <c r="C118" s="199" t="s">
        <v>104</v>
      </c>
      <c r="D118" s="169">
        <v>1799</v>
      </c>
    </row>
    <row r="119" spans="1:8 16384:16384" x14ac:dyDescent="0.2">
      <c r="A119" s="33">
        <v>2</v>
      </c>
      <c r="B119" s="157" t="s">
        <v>144</v>
      </c>
      <c r="C119" s="199" t="s">
        <v>104</v>
      </c>
      <c r="D119" s="169">
        <v>698</v>
      </c>
    </row>
    <row r="120" spans="1:8 16384:16384" x14ac:dyDescent="0.2">
      <c r="A120" s="33">
        <v>3</v>
      </c>
      <c r="B120" s="157" t="s">
        <v>145</v>
      </c>
      <c r="C120" s="199" t="s">
        <v>104</v>
      </c>
      <c r="D120" s="169">
        <v>469</v>
      </c>
    </row>
    <row r="121" spans="1:8 16384:16384" x14ac:dyDescent="0.2">
      <c r="A121" s="33">
        <v>4</v>
      </c>
      <c r="B121" s="157" t="s">
        <v>146</v>
      </c>
      <c r="C121" s="199" t="s">
        <v>104</v>
      </c>
      <c r="D121" s="169">
        <v>478</v>
      </c>
    </row>
    <row r="122" spans="1:8 16384:16384" x14ac:dyDescent="0.2">
      <c r="A122" s="33">
        <v>5</v>
      </c>
      <c r="B122" s="157" t="s">
        <v>147</v>
      </c>
      <c r="C122" s="199" t="s">
        <v>104</v>
      </c>
      <c r="D122" s="169">
        <f>2*2500</f>
        <v>5000</v>
      </c>
    </row>
    <row r="123" spans="1:8 16384:16384" ht="12.75" customHeight="1" x14ac:dyDescent="0.2">
      <c r="A123" s="239" t="s">
        <v>18</v>
      </c>
      <c r="B123" s="239"/>
      <c r="C123" s="239"/>
      <c r="D123" s="46">
        <f>SUM(D118:D122)</f>
        <v>8444</v>
      </c>
      <c r="E123" s="13"/>
    </row>
    <row r="124" spans="1:8 16384:16384" x14ac:dyDescent="0.2">
      <c r="A124" s="55"/>
      <c r="D124" s="31"/>
      <c r="E124" s="13"/>
      <c r="H124" s="37"/>
    </row>
    <row r="125" spans="1:8 16384:16384" x14ac:dyDescent="0.2">
      <c r="A125" s="55"/>
      <c r="D125" s="31" t="s">
        <v>34</v>
      </c>
      <c r="E125" s="13"/>
    </row>
    <row r="126" spans="1:8 16384:16384" x14ac:dyDescent="0.2">
      <c r="A126" s="55"/>
      <c r="D126" s="31"/>
      <c r="E126" s="13"/>
    </row>
    <row r="127" spans="1:8 16384:16384" ht="25.2" x14ac:dyDescent="0.2">
      <c r="A127" s="88" t="s">
        <v>0</v>
      </c>
      <c r="B127" s="50" t="s">
        <v>3</v>
      </c>
      <c r="C127" s="195" t="s">
        <v>4</v>
      </c>
      <c r="D127" s="53" t="s">
        <v>2</v>
      </c>
      <c r="E127" s="13"/>
      <c r="G127" s="37"/>
    </row>
    <row r="128" spans="1:8 16384:16384" x14ac:dyDescent="0.2">
      <c r="A128" s="240" t="s">
        <v>50</v>
      </c>
      <c r="B128" s="240"/>
      <c r="C128" s="240"/>
      <c r="D128" s="240"/>
      <c r="E128" s="13"/>
    </row>
    <row r="129" spans="1:10" s="161" customFormat="1" ht="13.2" x14ac:dyDescent="0.25">
      <c r="A129" s="79">
        <v>1</v>
      </c>
      <c r="B129" s="159" t="s">
        <v>151</v>
      </c>
      <c r="C129" s="197">
        <v>2009</v>
      </c>
      <c r="D129" s="160">
        <v>2527</v>
      </c>
    </row>
    <row r="130" spans="1:10" s="161" customFormat="1" ht="13.2" x14ac:dyDescent="0.25">
      <c r="A130" s="79">
        <v>2</v>
      </c>
      <c r="B130" s="163" t="s">
        <v>152</v>
      </c>
      <c r="C130" s="196">
        <v>2009</v>
      </c>
      <c r="D130" s="164">
        <v>2795</v>
      </c>
    </row>
    <row r="131" spans="1:10" s="161" customFormat="1" ht="13.2" x14ac:dyDescent="0.25">
      <c r="A131" s="79">
        <v>3</v>
      </c>
      <c r="B131" s="163" t="s">
        <v>156</v>
      </c>
      <c r="C131" s="196">
        <v>2009</v>
      </c>
      <c r="D131" s="164">
        <v>2629</v>
      </c>
    </row>
    <row r="132" spans="1:10" s="161" customFormat="1" ht="13.2" x14ac:dyDescent="0.25">
      <c r="A132" s="79">
        <v>4</v>
      </c>
      <c r="B132" s="163" t="s">
        <v>162</v>
      </c>
      <c r="C132" s="196">
        <v>2010</v>
      </c>
      <c r="D132" s="164">
        <v>1783.49</v>
      </c>
    </row>
    <row r="133" spans="1:10" s="161" customFormat="1" ht="13.2" x14ac:dyDescent="0.25">
      <c r="A133" s="79">
        <v>5</v>
      </c>
      <c r="B133" s="163" t="s">
        <v>175</v>
      </c>
      <c r="C133" s="196">
        <v>2011</v>
      </c>
      <c r="D133" s="164">
        <v>5720.12</v>
      </c>
    </row>
    <row r="134" spans="1:10" s="161" customFormat="1" ht="13.2" x14ac:dyDescent="0.25">
      <c r="A134" s="79">
        <v>6</v>
      </c>
      <c r="B134" s="163" t="s">
        <v>181</v>
      </c>
      <c r="C134" s="196">
        <v>2012</v>
      </c>
      <c r="D134" s="164">
        <v>3100</v>
      </c>
    </row>
    <row r="135" spans="1:10" s="161" customFormat="1" ht="13.2" x14ac:dyDescent="0.25">
      <c r="A135" s="79">
        <v>7</v>
      </c>
      <c r="B135" s="163" t="s">
        <v>183</v>
      </c>
      <c r="C135" s="196">
        <v>2012</v>
      </c>
      <c r="D135" s="164">
        <v>3020.21</v>
      </c>
    </row>
    <row r="136" spans="1:10" x14ac:dyDescent="0.2">
      <c r="A136" s="246" t="s">
        <v>51</v>
      </c>
      <c r="B136" s="247"/>
      <c r="C136" s="248"/>
      <c r="D136" s="75">
        <f>SUM(D129:D135)</f>
        <v>21574.82</v>
      </c>
      <c r="E136" s="13"/>
    </row>
    <row r="137" spans="1:10" x14ac:dyDescent="0.2">
      <c r="A137" s="244" t="s">
        <v>103</v>
      </c>
      <c r="B137" s="245"/>
      <c r="C137" s="245"/>
      <c r="D137" s="245"/>
      <c r="E137" s="13"/>
      <c r="J137" s="37"/>
    </row>
    <row r="138" spans="1:10" s="161" customFormat="1" ht="13.2" x14ac:dyDescent="0.25">
      <c r="A138" s="79">
        <v>1</v>
      </c>
      <c r="B138" s="158" t="s">
        <v>212</v>
      </c>
      <c r="C138" s="197">
        <v>2009</v>
      </c>
      <c r="D138" s="160">
        <v>849</v>
      </c>
    </row>
    <row r="139" spans="1:10" s="161" customFormat="1" ht="13.2" x14ac:dyDescent="0.25">
      <c r="A139" s="78">
        <v>2</v>
      </c>
      <c r="B139" s="162" t="s">
        <v>212</v>
      </c>
      <c r="C139" s="196">
        <v>2010</v>
      </c>
      <c r="D139" s="164">
        <v>641.9</v>
      </c>
    </row>
    <row r="140" spans="1:10" s="161" customFormat="1" ht="13.2" x14ac:dyDescent="0.25">
      <c r="A140" s="79">
        <v>3</v>
      </c>
      <c r="B140" s="162" t="s">
        <v>213</v>
      </c>
      <c r="C140" s="196">
        <v>2010</v>
      </c>
      <c r="D140" s="164">
        <v>2619</v>
      </c>
    </row>
    <row r="141" spans="1:10" s="161" customFormat="1" ht="13.2" x14ac:dyDescent="0.25">
      <c r="A141" s="78">
        <v>4</v>
      </c>
      <c r="B141" s="162" t="s">
        <v>212</v>
      </c>
      <c r="C141" s="196">
        <v>2010</v>
      </c>
      <c r="D141" s="164">
        <v>468.89</v>
      </c>
    </row>
    <row r="142" spans="1:10" s="161" customFormat="1" ht="13.2" x14ac:dyDescent="0.25">
      <c r="A142" s="79">
        <v>5</v>
      </c>
      <c r="B142" s="162" t="s">
        <v>212</v>
      </c>
      <c r="C142" s="196">
        <v>2008</v>
      </c>
      <c r="D142" s="164">
        <v>555</v>
      </c>
    </row>
    <row r="143" spans="1:10" s="161" customFormat="1" ht="13.2" x14ac:dyDescent="0.25">
      <c r="A143" s="78">
        <v>6</v>
      </c>
      <c r="B143" s="162" t="s">
        <v>214</v>
      </c>
      <c r="C143" s="196">
        <v>2007</v>
      </c>
      <c r="D143" s="164">
        <v>2545</v>
      </c>
    </row>
    <row r="144" spans="1:10" s="161" customFormat="1" ht="13.2" x14ac:dyDescent="0.25">
      <c r="A144" s="79">
        <v>7</v>
      </c>
      <c r="B144" s="162" t="s">
        <v>214</v>
      </c>
      <c r="C144" s="196">
        <v>2007</v>
      </c>
      <c r="D144" s="164">
        <v>2340</v>
      </c>
    </row>
    <row r="145" spans="1:7" s="161" customFormat="1" ht="13.2" x14ac:dyDescent="0.25">
      <c r="A145" s="78">
        <v>8</v>
      </c>
      <c r="B145" s="162" t="s">
        <v>215</v>
      </c>
      <c r="C145" s="196">
        <v>2007</v>
      </c>
      <c r="D145" s="164">
        <v>2269.1999999999998</v>
      </c>
    </row>
    <row r="146" spans="1:7" s="161" customFormat="1" ht="13.2" x14ac:dyDescent="0.25">
      <c r="A146" s="79">
        <v>9</v>
      </c>
      <c r="B146" s="162" t="s">
        <v>214</v>
      </c>
      <c r="C146" s="196">
        <v>2008</v>
      </c>
      <c r="D146" s="164">
        <v>1799</v>
      </c>
    </row>
    <row r="147" spans="1:7" s="161" customFormat="1" ht="13.2" x14ac:dyDescent="0.25">
      <c r="A147" s="78">
        <v>10</v>
      </c>
      <c r="B147" s="162" t="s">
        <v>214</v>
      </c>
      <c r="C147" s="196">
        <v>2009</v>
      </c>
      <c r="D147" s="164">
        <v>1700</v>
      </c>
    </row>
    <row r="148" spans="1:7" s="161" customFormat="1" ht="13.2" x14ac:dyDescent="0.25">
      <c r="A148" s="79">
        <v>11</v>
      </c>
      <c r="B148" s="162" t="s">
        <v>216</v>
      </c>
      <c r="C148" s="196">
        <v>2010</v>
      </c>
      <c r="D148" s="164">
        <v>2000</v>
      </c>
    </row>
    <row r="149" spans="1:7" s="161" customFormat="1" ht="13.2" x14ac:dyDescent="0.25">
      <c r="A149" s="78">
        <v>12</v>
      </c>
      <c r="B149" s="162" t="s">
        <v>214</v>
      </c>
      <c r="C149" s="196">
        <v>2008</v>
      </c>
      <c r="D149" s="164">
        <v>1999</v>
      </c>
    </row>
    <row r="150" spans="1:7" x14ac:dyDescent="0.2">
      <c r="A150" s="239"/>
      <c r="B150" s="239"/>
      <c r="C150" s="239"/>
      <c r="D150" s="46">
        <f>SUM(D138:D149)</f>
        <v>19785.990000000002</v>
      </c>
      <c r="E150" s="13"/>
      <c r="F150" s="42"/>
      <c r="G150" s="37"/>
    </row>
    <row r="151" spans="1:7" ht="12.75" customHeight="1" x14ac:dyDescent="0.2">
      <c r="A151" s="241" t="s">
        <v>106</v>
      </c>
      <c r="B151" s="242"/>
      <c r="C151" s="242"/>
      <c r="D151" s="243"/>
      <c r="E151" s="13"/>
    </row>
    <row r="152" spans="1:7" s="161" customFormat="1" ht="13.2" x14ac:dyDescent="0.25">
      <c r="A152" s="79">
        <v>1</v>
      </c>
      <c r="B152" s="168" t="s">
        <v>237</v>
      </c>
      <c r="C152" s="197">
        <v>2007</v>
      </c>
      <c r="D152" s="160">
        <v>802</v>
      </c>
    </row>
    <row r="153" spans="1:7" s="161" customFormat="1" ht="13.2" x14ac:dyDescent="0.25">
      <c r="A153" s="78">
        <v>2</v>
      </c>
      <c r="B153" s="167" t="s">
        <v>238</v>
      </c>
      <c r="C153" s="196">
        <v>2007</v>
      </c>
      <c r="D153" s="164">
        <v>503</v>
      </c>
    </row>
    <row r="154" spans="1:7" s="161" customFormat="1" ht="13.2" x14ac:dyDescent="0.25">
      <c r="A154" s="79">
        <v>3</v>
      </c>
      <c r="B154" s="167" t="s">
        <v>239</v>
      </c>
      <c r="C154" s="196">
        <v>2007</v>
      </c>
      <c r="D154" s="164">
        <v>1099</v>
      </c>
    </row>
    <row r="155" spans="1:7" s="161" customFormat="1" ht="13.2" x14ac:dyDescent="0.25">
      <c r="A155" s="78">
        <v>4</v>
      </c>
      <c r="B155" s="167" t="s">
        <v>240</v>
      </c>
      <c r="C155" s="196">
        <v>2008</v>
      </c>
      <c r="D155" s="164">
        <v>2999</v>
      </c>
    </row>
    <row r="156" spans="1:7" s="161" customFormat="1" ht="13.2" x14ac:dyDescent="0.25">
      <c r="A156" s="79">
        <v>5</v>
      </c>
      <c r="B156" s="167" t="s">
        <v>238</v>
      </c>
      <c r="C156" s="196">
        <v>2009</v>
      </c>
      <c r="D156" s="164">
        <v>1113</v>
      </c>
    </row>
    <row r="157" spans="1:7" s="161" customFormat="1" ht="13.2" x14ac:dyDescent="0.25">
      <c r="A157" s="78">
        <v>6</v>
      </c>
      <c r="B157" s="167" t="s">
        <v>240</v>
      </c>
      <c r="C157" s="200">
        <v>2012</v>
      </c>
      <c r="D157" s="164">
        <v>1635.9</v>
      </c>
    </row>
    <row r="158" spans="1:7" s="161" customFormat="1" ht="13.2" x14ac:dyDescent="0.25">
      <c r="A158" s="79">
        <v>7</v>
      </c>
      <c r="B158" s="167" t="s">
        <v>241</v>
      </c>
      <c r="C158" s="196">
        <v>2008</v>
      </c>
      <c r="D158" s="164">
        <v>1998</v>
      </c>
    </row>
    <row r="159" spans="1:7" s="161" customFormat="1" ht="13.2" x14ac:dyDescent="0.25">
      <c r="A159" s="78">
        <v>8</v>
      </c>
      <c r="B159" s="167" t="s">
        <v>242</v>
      </c>
      <c r="C159" s="196">
        <v>2008</v>
      </c>
      <c r="D159" s="164">
        <v>1999</v>
      </c>
    </row>
    <row r="160" spans="1:7" s="161" customFormat="1" ht="13.2" x14ac:dyDescent="0.25">
      <c r="A160" s="79">
        <v>9</v>
      </c>
      <c r="B160" s="167" t="s">
        <v>243</v>
      </c>
      <c r="C160" s="196">
        <v>2011</v>
      </c>
      <c r="D160" s="164">
        <v>9237.9599999999991</v>
      </c>
    </row>
    <row r="161" spans="1:7" s="161" customFormat="1" ht="13.2" x14ac:dyDescent="0.25">
      <c r="A161" s="78">
        <v>10</v>
      </c>
      <c r="B161" s="167" t="s">
        <v>242</v>
      </c>
      <c r="C161" s="196">
        <v>2012</v>
      </c>
      <c r="D161" s="164">
        <v>2300.1</v>
      </c>
    </row>
    <row r="162" spans="1:7" ht="12.75" customHeight="1" x14ac:dyDescent="0.2">
      <c r="A162" s="239"/>
      <c r="B162" s="239"/>
      <c r="C162" s="239"/>
      <c r="D162" s="46">
        <f>SUM(D152:D161)</f>
        <v>23686.959999999999</v>
      </c>
      <c r="E162" s="13"/>
      <c r="G162" s="36"/>
    </row>
    <row r="163" spans="1:7" x14ac:dyDescent="0.2">
      <c r="A163" s="233" t="s">
        <v>107</v>
      </c>
      <c r="B163" s="234"/>
      <c r="C163" s="234"/>
      <c r="D163" s="235"/>
      <c r="E163" s="13"/>
      <c r="G163" s="36"/>
    </row>
    <row r="164" spans="1:7" s="161" customFormat="1" ht="26.4" x14ac:dyDescent="0.25">
      <c r="A164" s="79">
        <v>1</v>
      </c>
      <c r="B164" s="158" t="s">
        <v>259</v>
      </c>
      <c r="C164" s="197">
        <v>2009</v>
      </c>
      <c r="D164" s="170">
        <v>2430</v>
      </c>
    </row>
    <row r="165" spans="1:7" s="161" customFormat="1" ht="13.2" x14ac:dyDescent="0.25">
      <c r="A165" s="78">
        <v>2</v>
      </c>
      <c r="B165" s="162" t="s">
        <v>260</v>
      </c>
      <c r="C165" s="196">
        <v>2009</v>
      </c>
      <c r="D165" s="171">
        <v>1930</v>
      </c>
    </row>
    <row r="166" spans="1:7" s="161" customFormat="1" ht="26.4" x14ac:dyDescent="0.25">
      <c r="A166" s="79">
        <v>3</v>
      </c>
      <c r="B166" s="167" t="s">
        <v>271</v>
      </c>
      <c r="C166" s="196">
        <v>2011</v>
      </c>
      <c r="D166" s="171">
        <v>609.99</v>
      </c>
    </row>
    <row r="167" spans="1:7" s="161" customFormat="1" ht="13.2" x14ac:dyDescent="0.25">
      <c r="A167" s="79">
        <v>5</v>
      </c>
      <c r="B167" s="162" t="s">
        <v>262</v>
      </c>
      <c r="C167" s="196">
        <v>2011</v>
      </c>
      <c r="D167" s="171">
        <v>2240.0100000000002</v>
      </c>
    </row>
    <row r="168" spans="1:7" s="161" customFormat="1" ht="13.2" x14ac:dyDescent="0.25">
      <c r="A168" s="78">
        <v>6</v>
      </c>
      <c r="B168" s="162" t="s">
        <v>263</v>
      </c>
      <c r="C168" s="196">
        <v>2011</v>
      </c>
      <c r="D168" s="171">
        <v>1548</v>
      </c>
    </row>
    <row r="169" spans="1:7" s="161" customFormat="1" ht="13.2" x14ac:dyDescent="0.25">
      <c r="A169" s="79">
        <v>7</v>
      </c>
      <c r="B169" s="162" t="s">
        <v>264</v>
      </c>
      <c r="C169" s="196">
        <v>2011</v>
      </c>
      <c r="D169" s="171">
        <v>1960.02</v>
      </c>
    </row>
    <row r="170" spans="1:7" s="161" customFormat="1" ht="13.2" x14ac:dyDescent="0.25">
      <c r="A170" s="78">
        <v>8</v>
      </c>
      <c r="B170" s="162" t="s">
        <v>265</v>
      </c>
      <c r="C170" s="196">
        <v>2008</v>
      </c>
      <c r="D170" s="171">
        <v>777</v>
      </c>
    </row>
    <row r="171" spans="1:7" s="161" customFormat="1" ht="13.2" x14ac:dyDescent="0.25">
      <c r="A171" s="79">
        <v>9</v>
      </c>
      <c r="B171" s="162" t="s">
        <v>265</v>
      </c>
      <c r="C171" s="196">
        <v>2008</v>
      </c>
      <c r="D171" s="171">
        <v>777</v>
      </c>
    </row>
    <row r="172" spans="1:7" s="161" customFormat="1" ht="13.2" x14ac:dyDescent="0.25">
      <c r="A172" s="78">
        <v>10</v>
      </c>
      <c r="B172" s="162" t="s">
        <v>265</v>
      </c>
      <c r="C172" s="196">
        <v>2008</v>
      </c>
      <c r="D172" s="171">
        <v>777</v>
      </c>
    </row>
    <row r="173" spans="1:7" s="161" customFormat="1" ht="13.2" x14ac:dyDescent="0.25">
      <c r="A173" s="79">
        <v>11</v>
      </c>
      <c r="B173" s="162" t="s">
        <v>266</v>
      </c>
      <c r="C173" s="196">
        <v>2008</v>
      </c>
      <c r="D173" s="171">
        <v>900</v>
      </c>
    </row>
    <row r="174" spans="1:7" s="161" customFormat="1" ht="13.2" x14ac:dyDescent="0.25">
      <c r="A174" s="78">
        <v>12</v>
      </c>
      <c r="B174" s="162" t="s">
        <v>266</v>
      </c>
      <c r="C174" s="196">
        <v>2008</v>
      </c>
      <c r="D174" s="171">
        <v>899.99</v>
      </c>
    </row>
    <row r="175" spans="1:7" s="161" customFormat="1" ht="13.2" x14ac:dyDescent="0.25">
      <c r="A175" s="79">
        <v>13</v>
      </c>
      <c r="B175" s="162" t="s">
        <v>267</v>
      </c>
      <c r="C175" s="196">
        <v>2009</v>
      </c>
      <c r="D175" s="171">
        <v>2420</v>
      </c>
    </row>
    <row r="176" spans="1:7" s="161" customFormat="1" ht="13.2" x14ac:dyDescent="0.25">
      <c r="A176" s="78">
        <v>14</v>
      </c>
      <c r="B176" s="162" t="s">
        <v>268</v>
      </c>
      <c r="C176" s="196">
        <v>2011</v>
      </c>
      <c r="D176" s="171">
        <v>1559.99</v>
      </c>
    </row>
    <row r="177" spans="1:7" s="161" customFormat="1" ht="13.2" x14ac:dyDescent="0.25">
      <c r="A177" s="79">
        <v>15</v>
      </c>
      <c r="B177" s="162" t="s">
        <v>268</v>
      </c>
      <c r="C177" s="196">
        <v>2011</v>
      </c>
      <c r="D177" s="171">
        <v>1560</v>
      </c>
    </row>
    <row r="178" spans="1:7" s="161" customFormat="1" ht="13.2" x14ac:dyDescent="0.25">
      <c r="A178" s="78">
        <v>16</v>
      </c>
      <c r="B178" s="162" t="s">
        <v>268</v>
      </c>
      <c r="C178" s="196">
        <v>2011</v>
      </c>
      <c r="D178" s="171">
        <v>1560</v>
      </c>
    </row>
    <row r="179" spans="1:7" s="161" customFormat="1" ht="13.2" x14ac:dyDescent="0.25">
      <c r="A179" s="78">
        <v>18</v>
      </c>
      <c r="B179" s="162" t="s">
        <v>270</v>
      </c>
      <c r="C179" s="196">
        <v>2012</v>
      </c>
      <c r="D179" s="171">
        <v>2300.1</v>
      </c>
    </row>
    <row r="180" spans="1:7" ht="12.75" customHeight="1" x14ac:dyDescent="0.2">
      <c r="A180" s="239"/>
      <c r="B180" s="239"/>
      <c r="C180" s="239"/>
      <c r="D180" s="46">
        <f>SUM(D164:D179)</f>
        <v>24249.100000000002</v>
      </c>
      <c r="E180" s="13"/>
      <c r="G180" s="36"/>
    </row>
    <row r="181" spans="1:7" ht="12.75" customHeight="1" x14ac:dyDescent="0.2">
      <c r="A181" s="236" t="s">
        <v>108</v>
      </c>
      <c r="B181" s="237"/>
      <c r="C181" s="237"/>
      <c r="D181" s="238"/>
      <c r="E181" s="13"/>
    </row>
    <row r="182" spans="1:7" x14ac:dyDescent="0.2">
      <c r="A182" s="38"/>
      <c r="B182" s="70" t="s">
        <v>105</v>
      </c>
      <c r="C182" s="182"/>
      <c r="D182" s="71"/>
      <c r="E182" s="13"/>
    </row>
    <row r="183" spans="1:7" x14ac:dyDescent="0.2">
      <c r="A183" s="88"/>
      <c r="B183" s="88"/>
      <c r="C183" s="195"/>
      <c r="D183" s="46"/>
      <c r="E183" s="13"/>
    </row>
    <row r="184" spans="1:7" x14ac:dyDescent="0.2">
      <c r="A184" s="233" t="s">
        <v>123</v>
      </c>
      <c r="B184" s="234"/>
      <c r="C184" s="234"/>
      <c r="D184" s="235"/>
      <c r="E184" s="13"/>
    </row>
    <row r="185" spans="1:7" x14ac:dyDescent="0.2">
      <c r="A185" s="144"/>
      <c r="B185" s="98" t="s">
        <v>105</v>
      </c>
      <c r="C185" s="198"/>
      <c r="D185" s="145"/>
      <c r="E185" s="13"/>
    </row>
    <row r="186" spans="1:7" x14ac:dyDescent="0.2">
      <c r="A186" s="239" t="s">
        <v>18</v>
      </c>
      <c r="B186" s="239"/>
      <c r="C186" s="239"/>
      <c r="D186" s="46"/>
      <c r="E186" s="13"/>
    </row>
    <row r="187" spans="1:7" x14ac:dyDescent="0.2">
      <c r="A187" s="233" t="s">
        <v>124</v>
      </c>
      <c r="B187" s="234"/>
      <c r="C187" s="234"/>
      <c r="D187" s="235"/>
      <c r="E187" s="13"/>
    </row>
    <row r="188" spans="1:7" x14ac:dyDescent="0.2">
      <c r="A188" s="144"/>
      <c r="B188" s="98" t="s">
        <v>105</v>
      </c>
      <c r="C188" s="198"/>
      <c r="D188" s="145"/>
      <c r="E188" s="13"/>
    </row>
    <row r="189" spans="1:7" s="20" customFormat="1" x14ac:dyDescent="0.2">
      <c r="A189" s="239" t="s">
        <v>18</v>
      </c>
      <c r="B189" s="239"/>
      <c r="C189" s="239"/>
      <c r="D189" s="46"/>
      <c r="E189" s="51"/>
      <c r="F189" s="35"/>
    </row>
    <row r="190" spans="1:7" s="20" customFormat="1" x14ac:dyDescent="0.2">
      <c r="A190" s="29"/>
      <c r="B190" s="29"/>
      <c r="C190" s="201"/>
      <c r="D190" s="138"/>
      <c r="E190" s="51"/>
      <c r="F190" s="35"/>
    </row>
    <row r="191" spans="1:7" x14ac:dyDescent="0.2">
      <c r="A191" s="55"/>
      <c r="B191" s="10"/>
      <c r="D191" s="31" t="s">
        <v>36</v>
      </c>
      <c r="E191" s="13"/>
    </row>
    <row r="192" spans="1:7" x14ac:dyDescent="0.2">
      <c r="A192" s="55"/>
      <c r="D192" s="31"/>
      <c r="E192" s="13"/>
    </row>
    <row r="193" spans="1:7" ht="25.2" x14ac:dyDescent="0.2">
      <c r="A193" s="88" t="s">
        <v>0</v>
      </c>
      <c r="B193" s="50" t="s">
        <v>3</v>
      </c>
      <c r="C193" s="195" t="s">
        <v>4</v>
      </c>
      <c r="D193" s="53" t="s">
        <v>2</v>
      </c>
      <c r="E193" s="13"/>
      <c r="G193" s="36"/>
    </row>
    <row r="194" spans="1:7" x14ac:dyDescent="0.2">
      <c r="A194" s="240" t="s">
        <v>50</v>
      </c>
      <c r="B194" s="240"/>
      <c r="C194" s="240"/>
      <c r="D194" s="240"/>
      <c r="E194" s="13"/>
    </row>
    <row r="195" spans="1:7" x14ac:dyDescent="0.2">
      <c r="A195" s="67"/>
      <c r="B195" s="95"/>
      <c r="C195" s="202"/>
      <c r="D195" s="95"/>
    </row>
    <row r="196" spans="1:7" x14ac:dyDescent="0.2">
      <c r="A196" s="239" t="s">
        <v>18</v>
      </c>
      <c r="B196" s="239"/>
      <c r="C196" s="239"/>
      <c r="D196" s="46">
        <f>SUM(D195:D195)</f>
        <v>0</v>
      </c>
      <c r="E196" s="13"/>
    </row>
    <row r="197" spans="1:7" x14ac:dyDescent="0.2">
      <c r="A197" s="244" t="s">
        <v>103</v>
      </c>
      <c r="B197" s="245"/>
      <c r="C197" s="245"/>
      <c r="D197" s="245"/>
      <c r="E197" s="13"/>
    </row>
    <row r="198" spans="1:7" s="161" customFormat="1" ht="13.2" x14ac:dyDescent="0.25">
      <c r="A198" s="79">
        <v>1</v>
      </c>
      <c r="B198" s="158" t="s">
        <v>217</v>
      </c>
      <c r="C198" s="197">
        <v>2003</v>
      </c>
      <c r="D198" s="160">
        <v>768.6</v>
      </c>
    </row>
    <row r="199" spans="1:7" s="161" customFormat="1" ht="13.2" x14ac:dyDescent="0.25">
      <c r="A199" s="78">
        <v>2</v>
      </c>
      <c r="B199" s="162" t="s">
        <v>218</v>
      </c>
      <c r="C199" s="196">
        <v>2004</v>
      </c>
      <c r="D199" s="164">
        <v>198.99</v>
      </c>
    </row>
    <row r="200" spans="1:7" s="161" customFormat="1" ht="13.2" x14ac:dyDescent="0.25">
      <c r="A200" s="78">
        <v>3</v>
      </c>
      <c r="B200" s="162" t="s">
        <v>219</v>
      </c>
      <c r="C200" s="196">
        <v>2005</v>
      </c>
      <c r="D200" s="164">
        <v>199</v>
      </c>
    </row>
    <row r="201" spans="1:7" s="161" customFormat="1" ht="13.2" x14ac:dyDescent="0.25">
      <c r="A201" s="78">
        <v>4</v>
      </c>
      <c r="B201" s="162" t="s">
        <v>220</v>
      </c>
      <c r="C201" s="196">
        <v>2006</v>
      </c>
      <c r="D201" s="164">
        <v>800</v>
      </c>
    </row>
    <row r="202" spans="1:7" s="161" customFormat="1" ht="13.2" x14ac:dyDescent="0.25">
      <c r="A202" s="78">
        <v>5</v>
      </c>
      <c r="B202" s="162" t="s">
        <v>221</v>
      </c>
      <c r="C202" s="196">
        <v>2007</v>
      </c>
      <c r="D202" s="164">
        <v>549</v>
      </c>
    </row>
    <row r="203" spans="1:7" s="161" customFormat="1" ht="13.2" x14ac:dyDescent="0.25">
      <c r="A203" s="78">
        <v>6</v>
      </c>
      <c r="B203" s="162" t="s">
        <v>222</v>
      </c>
      <c r="C203" s="196">
        <v>2010</v>
      </c>
      <c r="D203" s="164">
        <v>1900</v>
      </c>
    </row>
    <row r="204" spans="1:7" s="161" customFormat="1" ht="13.2" x14ac:dyDescent="0.25">
      <c r="A204" s="78">
        <v>7</v>
      </c>
      <c r="B204" s="162" t="s">
        <v>223</v>
      </c>
      <c r="C204" s="196">
        <v>2010</v>
      </c>
      <c r="D204" s="164">
        <v>1300</v>
      </c>
    </row>
    <row r="205" spans="1:7" s="161" customFormat="1" ht="13.2" x14ac:dyDescent="0.25">
      <c r="A205" s="78">
        <v>8</v>
      </c>
      <c r="B205" s="162" t="s">
        <v>224</v>
      </c>
      <c r="C205" s="196">
        <v>2011</v>
      </c>
      <c r="D205" s="165">
        <f>399.75*5</f>
        <v>1998.75</v>
      </c>
    </row>
    <row r="206" spans="1:7" x14ac:dyDescent="0.2">
      <c r="A206" s="88"/>
      <c r="B206" s="88"/>
      <c r="C206" s="195"/>
      <c r="D206" s="46">
        <f>SUM(D198:D205)</f>
        <v>7714.34</v>
      </c>
      <c r="E206" s="13"/>
    </row>
    <row r="207" spans="1:7" x14ac:dyDescent="0.2">
      <c r="A207" s="241" t="s">
        <v>106</v>
      </c>
      <c r="B207" s="242"/>
      <c r="C207" s="242"/>
      <c r="D207" s="243"/>
      <c r="E207" s="13"/>
    </row>
    <row r="208" spans="1:7" s="161" customFormat="1" ht="13.2" x14ac:dyDescent="0.25">
      <c r="A208" s="78">
        <v>1</v>
      </c>
      <c r="B208" s="162" t="s">
        <v>220</v>
      </c>
      <c r="C208" s="196">
        <v>2007</v>
      </c>
      <c r="D208" s="164">
        <v>1410</v>
      </c>
    </row>
    <row r="209" spans="1:5" s="161" customFormat="1" ht="13.2" x14ac:dyDescent="0.25">
      <c r="A209" s="78">
        <v>2</v>
      </c>
      <c r="B209" s="167" t="s">
        <v>244</v>
      </c>
      <c r="C209" s="196">
        <v>2012</v>
      </c>
      <c r="D209" s="164">
        <v>307.5</v>
      </c>
    </row>
    <row r="210" spans="1:5" s="161" customFormat="1" ht="13.2" x14ac:dyDescent="0.25">
      <c r="A210" s="78">
        <v>3</v>
      </c>
      <c r="B210" s="167" t="s">
        <v>245</v>
      </c>
      <c r="C210" s="196">
        <v>2012</v>
      </c>
      <c r="D210" s="164">
        <v>375.15</v>
      </c>
    </row>
    <row r="211" spans="1:5" x14ac:dyDescent="0.2">
      <c r="A211" s="73"/>
      <c r="B211" s="72"/>
      <c r="C211" s="183"/>
      <c r="D211" s="46">
        <f>SUM(D208:D210)</f>
        <v>2092.65</v>
      </c>
      <c r="E211" s="13"/>
    </row>
    <row r="212" spans="1:5" x14ac:dyDescent="0.2">
      <c r="A212" s="233" t="s">
        <v>107</v>
      </c>
      <c r="B212" s="234"/>
      <c r="C212" s="234"/>
      <c r="D212" s="235"/>
      <c r="E212" s="13"/>
    </row>
    <row r="213" spans="1:5" s="161" customFormat="1" ht="13.2" x14ac:dyDescent="0.25">
      <c r="A213" s="79">
        <v>1</v>
      </c>
      <c r="B213" s="158" t="s">
        <v>272</v>
      </c>
      <c r="C213" s="197">
        <v>2000</v>
      </c>
      <c r="D213" s="170">
        <v>925</v>
      </c>
    </row>
    <row r="214" spans="1:5" s="161" customFormat="1" ht="13.2" x14ac:dyDescent="0.25">
      <c r="A214" s="78">
        <v>2</v>
      </c>
      <c r="B214" s="162" t="s">
        <v>273</v>
      </c>
      <c r="C214" s="196">
        <v>2002</v>
      </c>
      <c r="D214" s="171">
        <v>1640</v>
      </c>
    </row>
    <row r="215" spans="1:5" s="161" customFormat="1" ht="13.2" x14ac:dyDescent="0.25">
      <c r="A215" s="78">
        <v>3</v>
      </c>
      <c r="B215" s="162" t="s">
        <v>274</v>
      </c>
      <c r="C215" s="196">
        <v>2005</v>
      </c>
      <c r="D215" s="172">
        <v>359.9</v>
      </c>
    </row>
    <row r="216" spans="1:5" s="161" customFormat="1" ht="13.2" x14ac:dyDescent="0.25">
      <c r="A216" s="78">
        <v>4</v>
      </c>
      <c r="B216" s="173" t="s">
        <v>275</v>
      </c>
      <c r="C216" s="203">
        <v>2006</v>
      </c>
      <c r="D216" s="174">
        <v>412.5</v>
      </c>
    </row>
    <row r="217" spans="1:5" s="161" customFormat="1" ht="13.2" x14ac:dyDescent="0.25">
      <c r="A217" s="78">
        <v>5</v>
      </c>
      <c r="B217" s="162" t="s">
        <v>276</v>
      </c>
      <c r="C217" s="196">
        <v>2006</v>
      </c>
      <c r="D217" s="170">
        <v>519.4</v>
      </c>
    </row>
    <row r="218" spans="1:5" s="161" customFormat="1" ht="13.2" x14ac:dyDescent="0.25">
      <c r="A218" s="78">
        <v>6</v>
      </c>
      <c r="B218" s="162" t="s">
        <v>277</v>
      </c>
      <c r="C218" s="196">
        <v>2007</v>
      </c>
      <c r="D218" s="171">
        <v>536.79999999999995</v>
      </c>
    </row>
    <row r="219" spans="1:5" s="161" customFormat="1" ht="13.2" x14ac:dyDescent="0.25">
      <c r="A219" s="78">
        <v>7</v>
      </c>
      <c r="B219" s="162" t="s">
        <v>278</v>
      </c>
      <c r="C219" s="196">
        <v>2008</v>
      </c>
      <c r="D219" s="171">
        <v>1900</v>
      </c>
    </row>
    <row r="220" spans="1:5" s="161" customFormat="1" ht="13.2" x14ac:dyDescent="0.25">
      <c r="A220" s="78">
        <v>8</v>
      </c>
      <c r="B220" s="162" t="s">
        <v>279</v>
      </c>
      <c r="C220" s="196">
        <v>2009</v>
      </c>
      <c r="D220" s="171">
        <v>180</v>
      </c>
    </row>
    <row r="221" spans="1:5" s="161" customFormat="1" ht="13.2" x14ac:dyDescent="0.25">
      <c r="A221" s="78">
        <v>9</v>
      </c>
      <c r="B221" s="162" t="s">
        <v>280</v>
      </c>
      <c r="C221" s="196">
        <v>2009</v>
      </c>
      <c r="D221" s="171">
        <v>290.36</v>
      </c>
    </row>
    <row r="222" spans="1:5" s="161" customFormat="1" ht="13.2" x14ac:dyDescent="0.25">
      <c r="A222" s="78">
        <v>10</v>
      </c>
      <c r="B222" s="162" t="s">
        <v>281</v>
      </c>
      <c r="C222" s="196">
        <v>2010</v>
      </c>
      <c r="D222" s="171">
        <v>1790</v>
      </c>
    </row>
    <row r="223" spans="1:5" s="161" customFormat="1" ht="13.2" x14ac:dyDescent="0.25">
      <c r="A223" s="78">
        <v>11</v>
      </c>
      <c r="B223" s="162" t="s">
        <v>282</v>
      </c>
      <c r="C223" s="196">
        <v>2011</v>
      </c>
      <c r="D223" s="171">
        <v>395</v>
      </c>
    </row>
    <row r="224" spans="1:5" x14ac:dyDescent="0.2">
      <c r="A224" s="88"/>
      <c r="B224" s="88"/>
      <c r="C224" s="195"/>
      <c r="D224" s="46">
        <f>SUM(D213:D223)</f>
        <v>8948.9599999999991</v>
      </c>
      <c r="E224" s="13"/>
    </row>
    <row r="225" spans="1:7" x14ac:dyDescent="0.2">
      <c r="A225" s="236" t="s">
        <v>108</v>
      </c>
      <c r="B225" s="237"/>
      <c r="C225" s="237"/>
      <c r="D225" s="238"/>
      <c r="E225" s="13"/>
    </row>
    <row r="226" spans="1:7" x14ac:dyDescent="0.2">
      <c r="A226" s="33"/>
      <c r="B226" s="95" t="s">
        <v>105</v>
      </c>
      <c r="C226" s="204"/>
      <c r="D226" s="69"/>
      <c r="E226" s="13"/>
    </row>
    <row r="227" spans="1:7" x14ac:dyDescent="0.2">
      <c r="A227" s="239"/>
      <c r="B227" s="239"/>
      <c r="C227" s="239"/>
      <c r="D227" s="46"/>
      <c r="E227" s="13"/>
    </row>
    <row r="228" spans="1:7" x14ac:dyDescent="0.2">
      <c r="A228" s="233" t="s">
        <v>123</v>
      </c>
      <c r="B228" s="234"/>
      <c r="C228" s="234"/>
      <c r="D228" s="235"/>
    </row>
    <row r="229" spans="1:7" x14ac:dyDescent="0.2">
      <c r="A229" s="144"/>
      <c r="B229" s="98" t="s">
        <v>105</v>
      </c>
      <c r="C229" s="198"/>
      <c r="D229" s="145"/>
      <c r="G229" s="40"/>
    </row>
    <row r="230" spans="1:7" x14ac:dyDescent="0.2">
      <c r="A230" s="239" t="s">
        <v>18</v>
      </c>
      <c r="B230" s="239"/>
      <c r="C230" s="239"/>
      <c r="D230" s="46"/>
    </row>
    <row r="231" spans="1:7" x14ac:dyDescent="0.2">
      <c r="A231" s="233" t="s">
        <v>124</v>
      </c>
      <c r="B231" s="234"/>
      <c r="C231" s="234"/>
      <c r="D231" s="235"/>
    </row>
    <row r="232" spans="1:7" x14ac:dyDescent="0.2">
      <c r="A232" s="144"/>
      <c r="B232" s="98" t="s">
        <v>105</v>
      </c>
      <c r="C232" s="198"/>
      <c r="D232" s="145"/>
    </row>
    <row r="233" spans="1:7" x14ac:dyDescent="0.2">
      <c r="A233" s="239" t="s">
        <v>18</v>
      </c>
      <c r="B233" s="239"/>
      <c r="C233" s="239"/>
      <c r="D233" s="46"/>
    </row>
    <row r="235" spans="1:7" x14ac:dyDescent="0.2">
      <c r="E235" s="40"/>
    </row>
  </sheetData>
  <mergeCells count="38">
    <mergeCell ref="A228:D228"/>
    <mergeCell ref="A230:C230"/>
    <mergeCell ref="A231:D231"/>
    <mergeCell ref="A233:C233"/>
    <mergeCell ref="A227:C227"/>
    <mergeCell ref="A90:D90"/>
    <mergeCell ref="A109:D109"/>
    <mergeCell ref="A136:C136"/>
    <mergeCell ref="A137:D137"/>
    <mergeCell ref="A108:C108"/>
    <mergeCell ref="A113:C113"/>
    <mergeCell ref="A128:D128"/>
    <mergeCell ref="A196:C196"/>
    <mergeCell ref="A180:C180"/>
    <mergeCell ref="A151:D151"/>
    <mergeCell ref="A181:D181"/>
    <mergeCell ref="A197:D197"/>
    <mergeCell ref="A71:C71"/>
    <mergeCell ref="A5:D5"/>
    <mergeCell ref="A49:C49"/>
    <mergeCell ref="A50:D50"/>
    <mergeCell ref="A72:D72"/>
    <mergeCell ref="A212:D212"/>
    <mergeCell ref="A225:D225"/>
    <mergeCell ref="A89:C89"/>
    <mergeCell ref="A123:C123"/>
    <mergeCell ref="A114:D114"/>
    <mergeCell ref="A117:D117"/>
    <mergeCell ref="A116:C116"/>
    <mergeCell ref="A184:D184"/>
    <mergeCell ref="A186:C186"/>
    <mergeCell ref="A187:D187"/>
    <mergeCell ref="A189:C189"/>
    <mergeCell ref="A194:D194"/>
    <mergeCell ref="A150:C150"/>
    <mergeCell ref="A162:C162"/>
    <mergeCell ref="A163:D163"/>
    <mergeCell ref="A207:D207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1:U38"/>
  <sheetViews>
    <sheetView topLeftCell="C1" zoomScaleNormal="100" zoomScaleSheetLayoutView="86" zoomScalePageLayoutView="70" workbookViewId="0">
      <selection activeCell="M9" sqref="M9"/>
    </sheetView>
  </sheetViews>
  <sheetFormatPr defaultColWidth="9.109375" defaultRowHeight="12.6" x14ac:dyDescent="0.25"/>
  <cols>
    <col min="1" max="1" width="1.44140625" style="7" customWidth="1"/>
    <col min="2" max="2" width="4.5546875" style="7" customWidth="1"/>
    <col min="3" max="3" width="16.6640625" style="7" customWidth="1"/>
    <col min="4" max="4" width="12.44140625" style="8" customWidth="1"/>
    <col min="5" max="5" width="24.44140625" style="7" customWidth="1"/>
    <col min="6" max="6" width="19" style="7" customWidth="1"/>
    <col min="7" max="7" width="11.44140625" style="9" customWidth="1"/>
    <col min="8" max="8" width="17.44140625" style="7" customWidth="1"/>
    <col min="9" max="9" width="12" style="7" customWidth="1"/>
    <col min="10" max="10" width="12.5546875" style="7" customWidth="1"/>
    <col min="11" max="12" width="12" style="7" customWidth="1"/>
    <col min="13" max="13" width="12.44140625" style="7" customWidth="1"/>
    <col min="14" max="15" width="10" style="7" customWidth="1"/>
    <col min="16" max="16" width="11.5546875" style="7" customWidth="1"/>
    <col min="17" max="18" width="11.6640625" style="7" customWidth="1"/>
    <col min="19" max="19" width="12.109375" style="7" customWidth="1"/>
    <col min="20" max="16384" width="9.109375" style="7"/>
  </cols>
  <sheetData>
    <row r="1" spans="2:21" s="2" customFormat="1" ht="13.8" x14ac:dyDescent="0.25">
      <c r="B1" s="1"/>
      <c r="D1" s="3"/>
      <c r="G1" s="4"/>
      <c r="S1" s="5" t="s">
        <v>21</v>
      </c>
    </row>
    <row r="2" spans="2:21" s="2" customFormat="1" x14ac:dyDescent="0.25">
      <c r="B2" s="1"/>
      <c r="D2" s="3"/>
      <c r="G2" s="4"/>
    </row>
    <row r="3" spans="2:21" s="2" customFormat="1" ht="16.2" x14ac:dyDescent="0.25">
      <c r="B3" s="252" t="s">
        <v>15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4"/>
    </row>
    <row r="4" spans="2:21" s="2" customFormat="1" ht="12.75" customHeight="1" x14ac:dyDescent="0.25">
      <c r="B4" s="261" t="s">
        <v>5</v>
      </c>
      <c r="C4" s="261" t="s">
        <v>6</v>
      </c>
      <c r="D4" s="261" t="s">
        <v>22</v>
      </c>
      <c r="E4" s="261" t="s">
        <v>7</v>
      </c>
      <c r="F4" s="154"/>
      <c r="G4" s="261" t="s">
        <v>9</v>
      </c>
      <c r="H4" s="261" t="s">
        <v>25</v>
      </c>
      <c r="I4" s="261" t="s">
        <v>10</v>
      </c>
      <c r="J4" s="261" t="s">
        <v>37</v>
      </c>
      <c r="K4" s="261" t="s">
        <v>39</v>
      </c>
      <c r="L4" s="264" t="s">
        <v>38</v>
      </c>
      <c r="M4" s="261" t="s">
        <v>23</v>
      </c>
      <c r="N4" s="261" t="s">
        <v>24</v>
      </c>
      <c r="O4" s="192"/>
      <c r="P4" s="255" t="s">
        <v>32</v>
      </c>
      <c r="Q4" s="256"/>
      <c r="R4" s="255" t="s">
        <v>33</v>
      </c>
      <c r="S4" s="256"/>
    </row>
    <row r="5" spans="2:21" s="2" customFormat="1" ht="20.25" customHeight="1" x14ac:dyDescent="0.25">
      <c r="B5" s="262"/>
      <c r="C5" s="262"/>
      <c r="D5" s="262"/>
      <c r="E5" s="262"/>
      <c r="F5" s="154" t="s">
        <v>8</v>
      </c>
      <c r="G5" s="262"/>
      <c r="H5" s="262"/>
      <c r="I5" s="262"/>
      <c r="J5" s="262"/>
      <c r="K5" s="262"/>
      <c r="L5" s="265"/>
      <c r="M5" s="262"/>
      <c r="N5" s="262"/>
      <c r="O5" s="205" t="s">
        <v>302</v>
      </c>
      <c r="P5" s="257"/>
      <c r="Q5" s="258"/>
      <c r="R5" s="257"/>
      <c r="S5" s="258"/>
      <c r="T5" s="6"/>
      <c r="U5" s="6"/>
    </row>
    <row r="6" spans="2:21" s="2" customFormat="1" ht="13.5" customHeight="1" x14ac:dyDescent="0.25">
      <c r="B6" s="263"/>
      <c r="C6" s="263"/>
      <c r="D6" s="263"/>
      <c r="E6" s="263"/>
      <c r="F6" s="154"/>
      <c r="G6" s="263"/>
      <c r="H6" s="263"/>
      <c r="I6" s="263"/>
      <c r="J6" s="263"/>
      <c r="K6" s="263"/>
      <c r="L6" s="266"/>
      <c r="M6" s="263"/>
      <c r="N6" s="263"/>
      <c r="O6" s="193"/>
      <c r="P6" s="154" t="s">
        <v>12</v>
      </c>
      <c r="Q6" s="154" t="s">
        <v>13</v>
      </c>
      <c r="R6" s="154" t="s">
        <v>12</v>
      </c>
      <c r="S6" s="154" t="s">
        <v>13</v>
      </c>
      <c r="T6" s="6"/>
      <c r="U6" s="6"/>
    </row>
    <row r="7" spans="2:21" s="2" customFormat="1" ht="12.75" customHeight="1" x14ac:dyDescent="0.25">
      <c r="B7" s="249" t="s">
        <v>102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6"/>
      <c r="U7" s="6"/>
    </row>
    <row r="8" spans="2:21" ht="39.6" x14ac:dyDescent="0.25">
      <c r="B8" s="155">
        <v>1</v>
      </c>
      <c r="C8" s="84" t="s">
        <v>92</v>
      </c>
      <c r="D8" s="84" t="s">
        <v>93</v>
      </c>
      <c r="E8" s="84" t="s">
        <v>94</v>
      </c>
      <c r="F8" s="77"/>
      <c r="G8" s="84" t="s">
        <v>95</v>
      </c>
      <c r="H8" s="84" t="s">
        <v>101</v>
      </c>
      <c r="I8" s="79">
        <v>1896</v>
      </c>
      <c r="J8" s="84" t="s">
        <v>96</v>
      </c>
      <c r="K8" s="84" t="s">
        <v>97</v>
      </c>
      <c r="L8" s="77"/>
      <c r="M8" s="79">
        <v>9</v>
      </c>
      <c r="N8" s="79">
        <v>2004</v>
      </c>
      <c r="O8" s="79">
        <v>23750</v>
      </c>
      <c r="P8" s="84" t="s">
        <v>134</v>
      </c>
      <c r="Q8" s="84" t="s">
        <v>135</v>
      </c>
      <c r="R8" s="84" t="s">
        <v>134</v>
      </c>
      <c r="S8" s="84" t="s">
        <v>135</v>
      </c>
      <c r="T8" s="41"/>
      <c r="U8" s="44"/>
    </row>
    <row r="9" spans="2:21" ht="39.6" x14ac:dyDescent="0.25">
      <c r="B9" s="215">
        <v>2</v>
      </c>
      <c r="C9" s="216" t="s">
        <v>98</v>
      </c>
      <c r="D9" s="216">
        <v>1017</v>
      </c>
      <c r="E9" s="217" t="s">
        <v>99</v>
      </c>
      <c r="F9" s="218"/>
      <c r="G9" s="216" t="s">
        <v>100</v>
      </c>
      <c r="H9" s="216" t="s">
        <v>300</v>
      </c>
      <c r="I9" s="219">
        <v>5638</v>
      </c>
      <c r="J9" s="220"/>
      <c r="K9" s="216" t="s">
        <v>101</v>
      </c>
      <c r="L9" s="220"/>
      <c r="M9" s="216"/>
      <c r="N9" s="219">
        <v>1978</v>
      </c>
      <c r="O9" s="219"/>
      <c r="P9" s="216" t="s">
        <v>136</v>
      </c>
      <c r="Q9" s="216" t="s">
        <v>137</v>
      </c>
      <c r="R9" s="216"/>
      <c r="S9" s="216"/>
      <c r="T9" s="41"/>
      <c r="U9" s="44"/>
    </row>
    <row r="10" spans="2:21" ht="39.6" x14ac:dyDescent="0.25">
      <c r="B10" s="155">
        <v>3</v>
      </c>
      <c r="C10" s="221" t="s">
        <v>296</v>
      </c>
      <c r="D10" s="221" t="s">
        <v>297</v>
      </c>
      <c r="E10" s="222" t="s">
        <v>298</v>
      </c>
      <c r="F10" s="223"/>
      <c r="G10" s="221" t="s">
        <v>299</v>
      </c>
      <c r="H10" s="221" t="s">
        <v>300</v>
      </c>
      <c r="I10" s="210">
        <v>6374</v>
      </c>
      <c r="J10" s="223"/>
      <c r="K10" s="223" t="s">
        <v>301</v>
      </c>
      <c r="L10" s="223"/>
      <c r="M10" s="221">
        <v>6</v>
      </c>
      <c r="N10" s="210">
        <v>2009</v>
      </c>
      <c r="O10" s="210"/>
      <c r="P10" s="221" t="s">
        <v>312</v>
      </c>
      <c r="Q10" s="221" t="s">
        <v>311</v>
      </c>
      <c r="R10" s="221"/>
      <c r="S10" s="221"/>
      <c r="T10" s="41"/>
      <c r="U10" s="44"/>
    </row>
    <row r="11" spans="2:21" ht="39.6" x14ac:dyDescent="0.25">
      <c r="B11" s="155">
        <v>4</v>
      </c>
      <c r="C11" s="221" t="s">
        <v>296</v>
      </c>
      <c r="D11" s="221" t="s">
        <v>297</v>
      </c>
      <c r="E11" s="222" t="s">
        <v>306</v>
      </c>
      <c r="F11" s="223"/>
      <c r="G11" s="221" t="s">
        <v>307</v>
      </c>
      <c r="H11" s="221" t="s">
        <v>300</v>
      </c>
      <c r="I11" s="210">
        <v>6374</v>
      </c>
      <c r="J11" s="223"/>
      <c r="K11" s="221" t="s">
        <v>308</v>
      </c>
      <c r="L11" s="223"/>
      <c r="M11" s="221">
        <v>6</v>
      </c>
      <c r="N11" s="210">
        <v>2010</v>
      </c>
      <c r="O11" s="210"/>
      <c r="P11" s="221" t="s">
        <v>309</v>
      </c>
      <c r="Q11" s="221" t="s">
        <v>310</v>
      </c>
      <c r="R11" s="221"/>
      <c r="S11" s="221"/>
      <c r="T11" s="41"/>
      <c r="U11" s="44"/>
    </row>
    <row r="12" spans="2:21" x14ac:dyDescent="0.25">
      <c r="B12" s="259" t="s">
        <v>103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</row>
    <row r="13" spans="2:21" x14ac:dyDescent="0.25">
      <c r="B13" s="60"/>
      <c r="C13" s="60" t="s">
        <v>105</v>
      </c>
      <c r="D13" s="61"/>
      <c r="E13" s="60"/>
      <c r="F13" s="60"/>
      <c r="G13" s="62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8"/>
    </row>
    <row r="14" spans="2:21" ht="12.75" customHeight="1" x14ac:dyDescent="0.25">
      <c r="B14" s="249" t="s">
        <v>106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</row>
    <row r="15" spans="2:21" s="2" customFormat="1" ht="12.75" customHeight="1" x14ac:dyDescent="0.25">
      <c r="B15" s="60"/>
      <c r="C15" s="60" t="s">
        <v>105</v>
      </c>
      <c r="D15" s="61"/>
      <c r="E15" s="60"/>
      <c r="F15" s="60"/>
      <c r="G15" s="62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"/>
      <c r="U15" s="6"/>
    </row>
    <row r="16" spans="2:21" ht="12.75" customHeight="1" x14ac:dyDescent="0.25">
      <c r="B16" s="249" t="s">
        <v>107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1"/>
    </row>
    <row r="17" spans="2:21" s="2" customFormat="1" ht="12.75" customHeight="1" x14ac:dyDescent="0.25">
      <c r="B17" s="60"/>
      <c r="C17" s="60"/>
      <c r="D17" s="61"/>
      <c r="E17" s="60"/>
      <c r="F17" s="60"/>
      <c r="G17" s="62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"/>
      <c r="U17" s="6"/>
    </row>
    <row r="18" spans="2:21" ht="12.75" customHeight="1" x14ac:dyDescent="0.25">
      <c r="B18" s="249" t="s">
        <v>108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1"/>
    </row>
    <row r="19" spans="2:21" s="2" customFormat="1" ht="39.6" x14ac:dyDescent="0.25">
      <c r="B19" s="60">
        <v>1</v>
      </c>
      <c r="C19" s="60" t="s">
        <v>109</v>
      </c>
      <c r="D19" s="61" t="s">
        <v>110</v>
      </c>
      <c r="E19" s="176" t="s">
        <v>288</v>
      </c>
      <c r="F19" s="176"/>
      <c r="G19" s="177" t="s">
        <v>289</v>
      </c>
      <c r="H19" s="175" t="s">
        <v>290</v>
      </c>
      <c r="I19" s="176">
        <v>1753</v>
      </c>
      <c r="J19" s="176"/>
      <c r="K19" s="176" t="s">
        <v>291</v>
      </c>
      <c r="L19" s="176" t="s">
        <v>292</v>
      </c>
      <c r="M19" s="177">
        <v>2</v>
      </c>
      <c r="N19" s="176">
        <v>1998</v>
      </c>
      <c r="O19" s="176"/>
      <c r="P19" s="175" t="s">
        <v>293</v>
      </c>
      <c r="Q19" s="175" t="s">
        <v>294</v>
      </c>
      <c r="R19" s="60"/>
      <c r="S19" s="60"/>
      <c r="T19" s="6"/>
      <c r="U19" s="6"/>
    </row>
    <row r="20" spans="2:21" x14ac:dyDescent="0.25"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1"/>
    </row>
    <row r="21" spans="2:21" s="2" customFormat="1" ht="12.75" customHeight="1" x14ac:dyDescent="0.25">
      <c r="B21" s="60"/>
      <c r="C21" s="60"/>
      <c r="D21" s="61"/>
      <c r="E21" s="60"/>
      <c r="F21" s="60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"/>
      <c r="U21" s="6"/>
    </row>
    <row r="22" spans="2:21" x14ac:dyDescent="0.25"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1"/>
    </row>
    <row r="23" spans="2:21" s="2" customFormat="1" ht="12.75" customHeight="1" x14ac:dyDescent="0.25">
      <c r="B23" s="60"/>
      <c r="C23" s="60"/>
      <c r="D23" s="61"/>
      <c r="E23" s="60"/>
      <c r="F23" s="60"/>
      <c r="G23" s="62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"/>
      <c r="U23" s="6"/>
    </row>
    <row r="24" spans="2:21" x14ac:dyDescent="0.25"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1"/>
    </row>
    <row r="25" spans="2:21" x14ac:dyDescent="0.25">
      <c r="B25" s="60"/>
      <c r="C25" s="60"/>
      <c r="D25" s="61"/>
      <c r="E25" s="60"/>
      <c r="F25" s="60"/>
      <c r="G25" s="62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38" ht="45.75" customHeight="1" x14ac:dyDescent="0.25"/>
  </sheetData>
  <mergeCells count="23">
    <mergeCell ref="B20:S20"/>
    <mergeCell ref="B22:S22"/>
    <mergeCell ref="G4:G6"/>
    <mergeCell ref="H4:H6"/>
    <mergeCell ref="B14:S14"/>
    <mergeCell ref="B16:S16"/>
    <mergeCell ref="B18:S18"/>
    <mergeCell ref="B24:S24"/>
    <mergeCell ref="B3:S3"/>
    <mergeCell ref="P4:Q5"/>
    <mergeCell ref="R4:S5"/>
    <mergeCell ref="B7:S7"/>
    <mergeCell ref="B12:S12"/>
    <mergeCell ref="M4:M6"/>
    <mergeCell ref="N4:N6"/>
    <mergeCell ref="C4:C6"/>
    <mergeCell ref="K4:K6"/>
    <mergeCell ref="I4:I6"/>
    <mergeCell ref="B4:B6"/>
    <mergeCell ref="J4:J6"/>
    <mergeCell ref="L4:L6"/>
    <mergeCell ref="E4:E6"/>
    <mergeCell ref="D4:D6"/>
  </mergeCells>
  <phoneticPr fontId="0" type="noConversion"/>
  <pageMargins left="0.5" right="0.46" top="0.92" bottom="0.55118110236220474" header="0.51181102362204722" footer="0.2362204724409449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52"/>
  <sheetViews>
    <sheetView zoomScaleNormal="100" zoomScaleSheetLayoutView="100" workbookViewId="0">
      <selection activeCell="F21" sqref="F21"/>
    </sheetView>
  </sheetViews>
  <sheetFormatPr defaultColWidth="9.109375" defaultRowHeight="12.6" x14ac:dyDescent="0.2"/>
  <cols>
    <col min="1" max="1" width="9.44140625" style="10" customWidth="1"/>
    <col min="2" max="2" width="14" style="10" customWidth="1"/>
    <col min="3" max="3" width="15.6640625" style="11" customWidth="1"/>
    <col min="4" max="4" width="38.33203125" style="16" customWidth="1"/>
    <col min="5" max="5" width="18" style="16" customWidth="1"/>
    <col min="6" max="16384" width="9.109375" style="10"/>
  </cols>
  <sheetData>
    <row r="1" spans="1:9" x14ac:dyDescent="0.2">
      <c r="D1" s="12" t="s">
        <v>27</v>
      </c>
      <c r="E1" s="12"/>
    </row>
    <row r="2" spans="1:9" x14ac:dyDescent="0.2">
      <c r="A2" s="13"/>
      <c r="B2" s="13"/>
      <c r="C2" s="14"/>
      <c r="D2" s="15"/>
      <c r="E2" s="15"/>
      <c r="F2" s="13"/>
      <c r="G2" s="13"/>
      <c r="H2" s="13"/>
      <c r="I2" s="13"/>
    </row>
    <row r="3" spans="1:9" ht="21.75" customHeight="1" x14ac:dyDescent="0.2">
      <c r="A3" s="268" t="s">
        <v>31</v>
      </c>
      <c r="B3" s="268"/>
      <c r="C3" s="268"/>
      <c r="D3" s="268"/>
      <c r="E3" s="28"/>
      <c r="F3" s="13"/>
      <c r="G3" s="13"/>
      <c r="H3" s="13"/>
      <c r="I3" s="13"/>
    </row>
    <row r="4" spans="1:9" ht="37.799999999999997" x14ac:dyDescent="0.2">
      <c r="A4" s="49" t="s">
        <v>11</v>
      </c>
      <c r="B4" s="49" t="s">
        <v>16</v>
      </c>
      <c r="C4" s="48" t="s">
        <v>17</v>
      </c>
      <c r="D4" s="49" t="s">
        <v>26</v>
      </c>
      <c r="E4" s="29"/>
      <c r="F4" s="13"/>
      <c r="G4" s="13"/>
      <c r="H4" s="13"/>
      <c r="I4" s="13"/>
    </row>
    <row r="5" spans="1:9" ht="39" customHeight="1" x14ac:dyDescent="0.2">
      <c r="A5" s="30">
        <v>2012</v>
      </c>
      <c r="B5" s="80" t="s">
        <v>119</v>
      </c>
      <c r="C5" s="139" t="s">
        <v>119</v>
      </c>
      <c r="D5" s="80" t="s">
        <v>119</v>
      </c>
      <c r="E5" s="29"/>
      <c r="F5" s="13"/>
      <c r="G5" s="13"/>
      <c r="H5" s="13"/>
      <c r="I5" s="13"/>
    </row>
    <row r="6" spans="1:9" ht="39" customHeight="1" x14ac:dyDescent="0.2">
      <c r="A6" s="30">
        <v>2011</v>
      </c>
      <c r="B6" s="80">
        <v>1</v>
      </c>
      <c r="C6" s="166">
        <v>10930</v>
      </c>
      <c r="D6" s="39" t="s">
        <v>115</v>
      </c>
      <c r="E6" s="29"/>
      <c r="F6" s="13"/>
      <c r="G6" s="13"/>
      <c r="H6" s="13"/>
      <c r="I6" s="13"/>
    </row>
    <row r="7" spans="1:9" ht="37.5" customHeight="1" x14ac:dyDescent="0.2">
      <c r="A7" s="30">
        <v>2010</v>
      </c>
      <c r="B7" s="80" t="s">
        <v>119</v>
      </c>
      <c r="C7" s="139" t="s">
        <v>119</v>
      </c>
      <c r="D7" s="80" t="s">
        <v>119</v>
      </c>
      <c r="E7" s="29"/>
      <c r="F7" s="13"/>
      <c r="G7" s="13"/>
      <c r="H7" s="13"/>
      <c r="I7" s="13"/>
    </row>
    <row r="8" spans="1:9" ht="39" customHeight="1" x14ac:dyDescent="0.2">
      <c r="A8" s="34">
        <v>2009</v>
      </c>
      <c r="B8" s="80" t="s">
        <v>119</v>
      </c>
      <c r="C8" s="139" t="s">
        <v>119</v>
      </c>
      <c r="D8" s="80" t="s">
        <v>119</v>
      </c>
      <c r="E8" s="19"/>
      <c r="F8" s="13"/>
      <c r="G8" s="13"/>
      <c r="H8" s="13"/>
      <c r="I8" s="13"/>
    </row>
    <row r="9" spans="1:9" ht="12.75" customHeight="1" x14ac:dyDescent="0.2">
      <c r="A9" s="22"/>
      <c r="B9" s="19"/>
      <c r="C9" s="23"/>
      <c r="D9" s="24"/>
      <c r="E9" s="24"/>
      <c r="F9" s="13"/>
      <c r="G9" s="13"/>
      <c r="H9" s="13"/>
      <c r="I9" s="13"/>
    </row>
    <row r="10" spans="1:9" ht="12.75" customHeight="1" x14ac:dyDescent="0.2">
      <c r="A10" s="22"/>
      <c r="B10" s="19"/>
      <c r="C10" s="23"/>
      <c r="D10" s="24"/>
      <c r="E10" s="10"/>
      <c r="F10" s="13"/>
      <c r="G10" s="13"/>
      <c r="H10" s="13"/>
      <c r="I10" s="13"/>
    </row>
    <row r="11" spans="1:9" ht="12.75" customHeight="1" x14ac:dyDescent="0.2">
      <c r="A11" s="22"/>
      <c r="B11" s="19"/>
      <c r="C11" s="23"/>
      <c r="D11" s="24"/>
      <c r="E11" s="10"/>
      <c r="F11" s="13"/>
      <c r="G11" s="13"/>
      <c r="H11" s="13"/>
      <c r="I11" s="13"/>
    </row>
    <row r="12" spans="1:9" ht="12.75" customHeight="1" x14ac:dyDescent="0.2">
      <c r="A12" s="22"/>
      <c r="B12" s="19"/>
      <c r="C12" s="23"/>
      <c r="D12" s="24"/>
      <c r="E12" s="10"/>
      <c r="F12" s="13"/>
      <c r="G12" s="13"/>
      <c r="H12" s="13"/>
      <c r="I12" s="13"/>
    </row>
    <row r="13" spans="1:9" ht="12.75" customHeight="1" x14ac:dyDescent="0.2">
      <c r="A13" s="22"/>
      <c r="B13" s="19"/>
      <c r="C13" s="23"/>
      <c r="D13" s="24"/>
      <c r="E13" s="24"/>
      <c r="F13" s="13"/>
      <c r="G13" s="13"/>
      <c r="H13" s="13"/>
      <c r="I13" s="13"/>
    </row>
    <row r="14" spans="1:9" ht="12.75" customHeight="1" x14ac:dyDescent="0.2">
      <c r="A14" s="22"/>
      <c r="B14" s="19"/>
      <c r="C14" s="23"/>
      <c r="D14" s="24"/>
      <c r="E14" s="24"/>
      <c r="F14" s="13"/>
      <c r="G14" s="13"/>
      <c r="H14" s="13"/>
      <c r="I14" s="13"/>
    </row>
    <row r="15" spans="1:9" ht="12.75" customHeight="1" x14ac:dyDescent="0.2">
      <c r="A15" s="22"/>
      <c r="B15" s="19"/>
      <c r="C15" s="23"/>
      <c r="D15" s="24"/>
      <c r="E15" s="24"/>
      <c r="F15" s="13"/>
      <c r="G15" s="13"/>
      <c r="H15" s="13"/>
      <c r="I15" s="13"/>
    </row>
    <row r="16" spans="1:9" ht="12.75" customHeight="1" x14ac:dyDescent="0.2">
      <c r="A16" s="22"/>
      <c r="B16" s="19"/>
      <c r="C16" s="23"/>
      <c r="D16" s="24"/>
      <c r="E16" s="24"/>
      <c r="F16" s="13"/>
      <c r="G16" s="13"/>
      <c r="H16" s="13"/>
      <c r="I16" s="13"/>
    </row>
    <row r="17" spans="1:9" ht="12.75" customHeight="1" x14ac:dyDescent="0.2">
      <c r="A17" s="22"/>
      <c r="B17" s="19"/>
      <c r="C17" s="23"/>
      <c r="D17" s="24"/>
      <c r="E17" s="24"/>
      <c r="F17" s="13"/>
      <c r="G17" s="13"/>
      <c r="H17" s="13"/>
      <c r="I17" s="13"/>
    </row>
    <row r="18" spans="1:9" ht="12.75" customHeight="1" x14ac:dyDescent="0.2">
      <c r="A18" s="22"/>
      <c r="B18" s="19"/>
      <c r="C18" s="23"/>
      <c r="D18" s="24"/>
      <c r="E18" s="24"/>
      <c r="F18" s="13"/>
      <c r="G18" s="13"/>
      <c r="H18" s="13"/>
      <c r="I18" s="13"/>
    </row>
    <row r="19" spans="1:9" ht="12.75" customHeight="1" x14ac:dyDescent="0.2">
      <c r="A19" s="22"/>
      <c r="B19" s="19"/>
      <c r="C19" s="23"/>
      <c r="D19" s="24"/>
      <c r="E19" s="24"/>
      <c r="F19" s="13"/>
      <c r="G19" s="13"/>
      <c r="H19" s="13"/>
      <c r="I19" s="13"/>
    </row>
    <row r="20" spans="1:9" ht="12.75" customHeight="1" x14ac:dyDescent="0.2">
      <c r="A20" s="22"/>
      <c r="B20" s="19"/>
      <c r="C20" s="23"/>
      <c r="D20" s="24"/>
      <c r="E20" s="24"/>
      <c r="F20" s="13"/>
      <c r="G20" s="13"/>
      <c r="H20" s="13"/>
      <c r="I20" s="13"/>
    </row>
    <row r="21" spans="1:9" ht="12.75" customHeight="1" x14ac:dyDescent="0.2">
      <c r="A21" s="22"/>
      <c r="B21" s="19"/>
      <c r="C21" s="23"/>
      <c r="D21" s="24"/>
      <c r="E21" s="24"/>
      <c r="F21" s="13"/>
      <c r="G21" s="13"/>
      <c r="H21" s="13"/>
      <c r="I21" s="13"/>
    </row>
    <row r="22" spans="1:9" ht="12.75" customHeight="1" x14ac:dyDescent="0.2">
      <c r="A22" s="22"/>
      <c r="B22" s="19"/>
      <c r="C22" s="23"/>
      <c r="D22" s="24"/>
      <c r="E22" s="24"/>
      <c r="F22" s="13"/>
      <c r="G22" s="13"/>
      <c r="H22" s="13"/>
      <c r="I22" s="13"/>
    </row>
    <row r="23" spans="1:9" ht="12.75" customHeight="1" x14ac:dyDescent="0.2">
      <c r="A23" s="22"/>
      <c r="B23" s="19"/>
      <c r="C23" s="23"/>
      <c r="D23" s="24"/>
      <c r="E23" s="24"/>
      <c r="F23" s="13"/>
      <c r="G23" s="13"/>
      <c r="H23" s="13"/>
      <c r="I23" s="13"/>
    </row>
    <row r="24" spans="1:9" ht="12.75" customHeight="1" x14ac:dyDescent="0.2">
      <c r="A24" s="22"/>
      <c r="B24" s="19"/>
      <c r="C24" s="23"/>
      <c r="D24" s="24"/>
      <c r="E24" s="24"/>
      <c r="F24" s="13"/>
      <c r="G24" s="13"/>
      <c r="H24" s="13"/>
      <c r="I24" s="13"/>
    </row>
    <row r="25" spans="1:9" ht="12.75" customHeight="1" x14ac:dyDescent="0.2">
      <c r="A25" s="22"/>
      <c r="B25" s="19"/>
      <c r="C25" s="23"/>
      <c r="D25" s="24"/>
      <c r="E25" s="24"/>
      <c r="F25" s="13"/>
      <c r="G25" s="13"/>
      <c r="H25" s="13"/>
      <c r="I25" s="13"/>
    </row>
    <row r="26" spans="1:9" ht="12.75" customHeight="1" x14ac:dyDescent="0.2">
      <c r="A26" s="22"/>
      <c r="B26" s="19"/>
      <c r="C26" s="23"/>
      <c r="D26" s="24"/>
      <c r="E26" s="24"/>
      <c r="F26" s="13"/>
      <c r="G26" s="13"/>
      <c r="H26" s="13"/>
      <c r="I26" s="13"/>
    </row>
    <row r="27" spans="1:9" ht="12.75" customHeight="1" x14ac:dyDescent="0.2">
      <c r="A27" s="22"/>
      <c r="B27" s="19"/>
      <c r="C27" s="23"/>
      <c r="D27" s="24"/>
      <c r="E27" s="24"/>
      <c r="F27" s="13"/>
      <c r="G27" s="13"/>
      <c r="H27" s="13"/>
      <c r="I27" s="13"/>
    </row>
    <row r="28" spans="1:9" ht="12.75" customHeight="1" x14ac:dyDescent="0.2">
      <c r="A28" s="22"/>
      <c r="B28" s="19"/>
      <c r="C28" s="23"/>
      <c r="D28" s="24"/>
      <c r="E28" s="24"/>
      <c r="F28" s="13"/>
      <c r="G28" s="13"/>
      <c r="H28" s="13"/>
      <c r="I28" s="13"/>
    </row>
    <row r="29" spans="1:9" ht="12.75" customHeight="1" x14ac:dyDescent="0.2">
      <c r="A29" s="22"/>
      <c r="B29" s="19"/>
      <c r="C29" s="23"/>
      <c r="D29" s="24"/>
      <c r="E29" s="24"/>
      <c r="F29" s="13"/>
      <c r="G29" s="13"/>
      <c r="H29" s="13"/>
      <c r="I29" s="13"/>
    </row>
    <row r="30" spans="1:9" ht="12.75" customHeight="1" x14ac:dyDescent="0.2">
      <c r="A30" s="22"/>
      <c r="B30" s="19"/>
      <c r="C30" s="23"/>
      <c r="D30" s="24"/>
      <c r="E30" s="24"/>
      <c r="F30" s="13"/>
      <c r="G30" s="13"/>
      <c r="H30" s="13"/>
      <c r="I30" s="13"/>
    </row>
    <row r="31" spans="1:9" ht="12.75" customHeight="1" x14ac:dyDescent="0.2">
      <c r="A31" s="22"/>
      <c r="B31" s="19"/>
      <c r="C31" s="23"/>
      <c r="D31" s="267"/>
      <c r="E31" s="267"/>
      <c r="F31" s="13"/>
      <c r="G31" s="13"/>
      <c r="H31" s="13"/>
      <c r="I31" s="13"/>
    </row>
    <row r="32" spans="1:9" ht="12.75" customHeight="1" x14ac:dyDescent="0.2">
      <c r="A32" s="22"/>
      <c r="B32" s="19"/>
      <c r="C32" s="23"/>
      <c r="D32" s="267"/>
      <c r="E32" s="267"/>
      <c r="F32" s="13"/>
      <c r="G32" s="13"/>
      <c r="H32" s="13"/>
      <c r="I32" s="13"/>
    </row>
    <row r="33" spans="1:9" ht="12.75" customHeight="1" x14ac:dyDescent="0.2">
      <c r="A33" s="22"/>
      <c r="B33" s="19"/>
      <c r="C33" s="23"/>
      <c r="D33" s="267"/>
      <c r="E33" s="267"/>
      <c r="F33" s="13"/>
      <c r="G33" s="13"/>
      <c r="H33" s="13"/>
      <c r="I33" s="13"/>
    </row>
    <row r="34" spans="1:9" ht="12.75" customHeight="1" x14ac:dyDescent="0.2">
      <c r="A34" s="22"/>
      <c r="B34" s="19"/>
      <c r="C34" s="23"/>
      <c r="D34" s="24"/>
      <c r="E34" s="24"/>
      <c r="F34" s="13"/>
      <c r="G34" s="13"/>
      <c r="H34" s="13"/>
      <c r="I34" s="13"/>
    </row>
    <row r="35" spans="1:9" ht="12.75" customHeight="1" x14ac:dyDescent="0.2">
      <c r="A35" s="22"/>
      <c r="B35" s="19"/>
      <c r="C35" s="23"/>
      <c r="D35" s="24"/>
      <c r="E35" s="24"/>
      <c r="F35" s="13"/>
      <c r="G35" s="13"/>
      <c r="H35" s="13"/>
      <c r="I35" s="13"/>
    </row>
    <row r="36" spans="1:9" ht="12.75" customHeight="1" x14ac:dyDescent="0.2">
      <c r="A36" s="22"/>
      <c r="B36" s="19"/>
      <c r="C36" s="23"/>
      <c r="D36" s="24"/>
      <c r="E36" s="24"/>
      <c r="F36" s="13"/>
      <c r="G36" s="13"/>
      <c r="H36" s="13"/>
      <c r="I36" s="13"/>
    </row>
    <row r="37" spans="1:9" ht="12.75" customHeight="1" x14ac:dyDescent="0.2">
      <c r="A37" s="22"/>
      <c r="B37" s="19"/>
      <c r="C37" s="23"/>
      <c r="D37" s="24"/>
      <c r="E37" s="24"/>
      <c r="F37" s="13"/>
      <c r="G37" s="13"/>
      <c r="H37" s="13"/>
      <c r="I37" s="13"/>
    </row>
    <row r="38" spans="1:9" ht="12.75" customHeight="1" x14ac:dyDescent="0.2">
      <c r="A38" s="22"/>
      <c r="B38" s="19"/>
      <c r="C38" s="23"/>
      <c r="D38" s="24"/>
      <c r="E38" s="24"/>
      <c r="F38" s="13"/>
      <c r="G38" s="13"/>
      <c r="H38" s="13"/>
      <c r="I38" s="13"/>
    </row>
    <row r="39" spans="1:9" ht="12.75" customHeight="1" x14ac:dyDescent="0.2">
      <c r="A39" s="22"/>
      <c r="B39" s="19"/>
      <c r="C39" s="23"/>
      <c r="D39" s="269"/>
      <c r="E39" s="27"/>
      <c r="F39" s="13"/>
      <c r="G39" s="13"/>
      <c r="H39" s="13"/>
      <c r="I39" s="13"/>
    </row>
    <row r="40" spans="1:9" ht="12.75" customHeight="1" x14ac:dyDescent="0.2">
      <c r="A40" s="22"/>
      <c r="B40" s="19"/>
      <c r="C40" s="23"/>
      <c r="D40" s="269"/>
      <c r="E40" s="27"/>
      <c r="F40" s="13"/>
      <c r="G40" s="13"/>
      <c r="H40" s="13"/>
      <c r="I40" s="13"/>
    </row>
    <row r="41" spans="1:9" ht="12.75" customHeight="1" x14ac:dyDescent="0.2">
      <c r="A41" s="22"/>
      <c r="B41" s="19"/>
      <c r="C41" s="23"/>
      <c r="D41" s="269"/>
      <c r="E41" s="27"/>
      <c r="F41" s="13"/>
      <c r="G41" s="13"/>
      <c r="H41" s="13"/>
      <c r="I41" s="13"/>
    </row>
    <row r="42" spans="1:9" ht="12.75" customHeight="1" x14ac:dyDescent="0.2">
      <c r="A42" s="22"/>
      <c r="B42" s="19"/>
      <c r="C42" s="23"/>
      <c r="D42" s="24"/>
      <c r="E42" s="24"/>
      <c r="F42" s="13"/>
      <c r="G42" s="13"/>
      <c r="H42" s="13"/>
      <c r="I42" s="13"/>
    </row>
    <row r="43" spans="1:9" ht="12.75" customHeight="1" x14ac:dyDescent="0.2">
      <c r="A43" s="22"/>
      <c r="B43" s="19"/>
      <c r="C43" s="23"/>
      <c r="D43" s="24"/>
      <c r="E43" s="24"/>
      <c r="F43" s="13"/>
      <c r="G43" s="13"/>
      <c r="H43" s="13"/>
      <c r="I43" s="13"/>
    </row>
    <row r="44" spans="1:9" ht="12.75" customHeight="1" x14ac:dyDescent="0.2">
      <c r="A44" s="22"/>
      <c r="B44" s="19"/>
      <c r="C44" s="23"/>
      <c r="D44" s="24"/>
      <c r="E44" s="24"/>
      <c r="F44" s="13"/>
      <c r="G44" s="13"/>
      <c r="H44" s="13"/>
      <c r="I44" s="13"/>
    </row>
    <row r="45" spans="1:9" ht="12.75" customHeight="1" x14ac:dyDescent="0.2">
      <c r="A45" s="22"/>
      <c r="B45" s="19"/>
      <c r="C45" s="23"/>
      <c r="D45" s="24"/>
      <c r="E45" s="24"/>
      <c r="F45" s="13"/>
      <c r="G45" s="13"/>
      <c r="H45" s="13"/>
      <c r="I45" s="13"/>
    </row>
    <row r="46" spans="1:9" ht="13.2" x14ac:dyDescent="0.25">
      <c r="A46" s="25"/>
      <c r="B46"/>
      <c r="D46" s="10"/>
      <c r="E46" s="10"/>
    </row>
    <row r="47" spans="1:9" ht="13.2" x14ac:dyDescent="0.25">
      <c r="A47" s="25"/>
      <c r="B47"/>
      <c r="D47" s="10"/>
      <c r="E47" s="10"/>
    </row>
    <row r="48" spans="1:9" ht="13.2" x14ac:dyDescent="0.25">
      <c r="A48"/>
      <c r="B48" s="26"/>
      <c r="D48" s="10"/>
      <c r="E48" s="10"/>
    </row>
    <row r="49" spans="1:5" ht="13.2" x14ac:dyDescent="0.25">
      <c r="A49"/>
      <c r="B49" s="26"/>
    </row>
    <row r="50" spans="1:5" ht="13.2" x14ac:dyDescent="0.25">
      <c r="A50"/>
      <c r="B50" s="26"/>
      <c r="E50" s="140" t="s">
        <v>120</v>
      </c>
    </row>
    <row r="51" spans="1:5" x14ac:dyDescent="0.2">
      <c r="E51" s="142"/>
    </row>
    <row r="52" spans="1:5" x14ac:dyDescent="0.2">
      <c r="E52" s="141"/>
    </row>
  </sheetData>
  <mergeCells count="4">
    <mergeCell ref="E31:E33"/>
    <mergeCell ref="A3:D3"/>
    <mergeCell ref="D39:D41"/>
    <mergeCell ref="D31:D33"/>
  </mergeCells>
  <phoneticPr fontId="0" type="noConversion"/>
  <printOptions horizontalCentered="1"/>
  <pageMargins left="0.63" right="0.19685039370078741" top="0.78740157480314965" bottom="0.53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zoomScaleNormal="100" workbookViewId="0">
      <selection activeCell="D10" sqref="D10"/>
    </sheetView>
  </sheetViews>
  <sheetFormatPr defaultColWidth="9.109375" defaultRowHeight="13.2" x14ac:dyDescent="0.25"/>
  <cols>
    <col min="1" max="1" width="9.109375" style="120"/>
    <col min="2" max="2" width="9.109375" style="120" customWidth="1"/>
    <col min="3" max="3" width="33.6640625" style="120" customWidth="1"/>
    <col min="4" max="4" width="22.88671875" style="120" customWidth="1"/>
    <col min="5" max="5" width="18.6640625" style="120" customWidth="1"/>
    <col min="6" max="16384" width="9.109375" style="120"/>
  </cols>
  <sheetData>
    <row r="1" spans="2:5" x14ac:dyDescent="0.25">
      <c r="D1" s="270" t="s">
        <v>49</v>
      </c>
      <c r="E1" s="270"/>
    </row>
    <row r="3" spans="2:5" ht="41.25" customHeight="1" x14ac:dyDescent="0.25">
      <c r="B3" s="57" t="s">
        <v>5</v>
      </c>
      <c r="C3" s="56" t="s">
        <v>40</v>
      </c>
      <c r="D3" s="56" t="s">
        <v>41</v>
      </c>
      <c r="E3" s="57" t="s">
        <v>42</v>
      </c>
    </row>
    <row r="4" spans="2:5" ht="29.25" customHeight="1" x14ac:dyDescent="0.25">
      <c r="B4" s="124">
        <v>1</v>
      </c>
      <c r="C4" s="121" t="s">
        <v>52</v>
      </c>
      <c r="D4" s="59">
        <f>91.5+4721.4+5124+332778.07-1392-4839.62</f>
        <v>336483.35000000003</v>
      </c>
      <c r="E4" s="59"/>
    </row>
    <row r="5" spans="2:5" ht="29.25" customHeight="1" x14ac:dyDescent="0.25">
      <c r="B5" s="124">
        <v>2</v>
      </c>
      <c r="C5" s="122" t="s">
        <v>65</v>
      </c>
      <c r="D5" s="59">
        <f>147494.9+236866.05-54987.73-19785.99</f>
        <v>309587.23</v>
      </c>
      <c r="E5" s="59">
        <v>20224.8</v>
      </c>
    </row>
    <row r="6" spans="2:5" ht="29.25" customHeight="1" x14ac:dyDescent="0.25">
      <c r="B6" s="124">
        <v>3</v>
      </c>
      <c r="C6" s="122" t="s">
        <v>68</v>
      </c>
      <c r="D6" s="59">
        <f>316019.31+3498.96+849+3500+729.82+649+1662.5</f>
        <v>326908.59000000003</v>
      </c>
      <c r="E6" s="59">
        <v>37050.03</v>
      </c>
    </row>
    <row r="7" spans="2:5" ht="29.25" customHeight="1" x14ac:dyDescent="0.25">
      <c r="B7" s="124">
        <v>4</v>
      </c>
      <c r="C7" s="122" t="s">
        <v>71</v>
      </c>
      <c r="D7" s="59">
        <v>257530.73</v>
      </c>
      <c r="E7" s="59">
        <v>19125.990000000002</v>
      </c>
    </row>
    <row r="8" spans="2:5" ht="29.25" customHeight="1" x14ac:dyDescent="0.25">
      <c r="B8" s="124">
        <v>5</v>
      </c>
      <c r="C8" s="122" t="s">
        <v>74</v>
      </c>
      <c r="D8" s="59">
        <f>214834.64+3832.34+9755.18</f>
        <v>228422.16</v>
      </c>
      <c r="E8" s="59"/>
    </row>
    <row r="9" spans="2:5" ht="29.25" customHeight="1" x14ac:dyDescent="0.25">
      <c r="B9" s="124">
        <v>6</v>
      </c>
      <c r="C9" s="143" t="s">
        <v>121</v>
      </c>
      <c r="D9" s="153">
        <v>32709.17</v>
      </c>
      <c r="E9" s="59">
        <v>136613</v>
      </c>
    </row>
    <row r="10" spans="2:5" ht="29.25" customHeight="1" x14ac:dyDescent="0.25">
      <c r="B10" s="124">
        <v>7</v>
      </c>
      <c r="C10" s="143" t="s">
        <v>122</v>
      </c>
      <c r="D10" s="153">
        <v>99382.2</v>
      </c>
      <c r="E10" s="59"/>
    </row>
    <row r="11" spans="2:5" ht="29.25" customHeight="1" x14ac:dyDescent="0.25">
      <c r="B11" s="123"/>
      <c r="C11" s="57" t="s">
        <v>18</v>
      </c>
      <c r="D11" s="58">
        <f>SUM(D4:D8)</f>
        <v>1458932.06</v>
      </c>
      <c r="E11" s="58">
        <f>SUM(E4:E10)</f>
        <v>213013.82</v>
      </c>
    </row>
  </sheetData>
  <mergeCells count="1">
    <mergeCell ref="D1:E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budynki</vt:lpstr>
      <vt:lpstr>elektronika</vt:lpstr>
      <vt:lpstr>auta</vt:lpstr>
      <vt:lpstr>szkody</vt:lpstr>
      <vt:lpstr>środki trwałe</vt:lpstr>
      <vt:lpstr>auta!Obszar_wydruku</vt:lpstr>
      <vt:lpstr>budynki!Obszar_wydruku</vt:lpstr>
      <vt:lpstr>elektronika!Obszar_wydruku</vt:lpstr>
      <vt:lpstr>szkody!Obszar_wydruku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Work</cp:lastModifiedBy>
  <cp:lastPrinted>2012-11-23T09:46:14Z</cp:lastPrinted>
  <dcterms:created xsi:type="dcterms:W3CDTF">2003-03-13T10:23:20Z</dcterms:created>
  <dcterms:modified xsi:type="dcterms:W3CDTF">2012-12-09T19:24:19Z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